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1720" windowHeight="11955" activeTab="1"/>
  </bookViews>
  <sheets>
    <sheet name="Приложение №4" sheetId="4" r:id="rId1"/>
    <sheet name="Приложение № 5" sheetId="3" r:id="rId2"/>
    <sheet name="Приложение 6" sheetId="5" r:id="rId3"/>
  </sheets>
  <calcPr calcId="145621"/>
</workbook>
</file>

<file path=xl/calcChain.xml><?xml version="1.0" encoding="utf-8"?>
<calcChain xmlns="http://schemas.openxmlformats.org/spreadsheetml/2006/main">
  <c r="L10" i="3" l="1"/>
  <c r="I15" i="5" l="1"/>
  <c r="H15" i="5"/>
  <c r="I51" i="5"/>
  <c r="I82" i="5"/>
  <c r="I81" i="5" s="1"/>
  <c r="I80" i="5" s="1"/>
  <c r="I79" i="5" s="1"/>
  <c r="H82" i="5"/>
  <c r="H81" i="5" s="1"/>
  <c r="H80" i="5" s="1"/>
  <c r="H79" i="5" s="1"/>
  <c r="L73" i="3"/>
  <c r="K73" i="3"/>
  <c r="L87" i="3"/>
  <c r="K87" i="3"/>
  <c r="I65" i="5"/>
  <c r="I64" i="5" s="1"/>
  <c r="I63" i="5" s="1"/>
  <c r="H65" i="5"/>
  <c r="H64" i="5" s="1"/>
  <c r="H63" i="5" s="1"/>
  <c r="I61" i="5"/>
  <c r="I60" i="5" s="1"/>
  <c r="I59" i="5" s="1"/>
  <c r="H61" i="5"/>
  <c r="H60" i="5"/>
  <c r="H59" i="5" s="1"/>
  <c r="H75" i="5"/>
  <c r="H76" i="5"/>
  <c r="L63" i="3"/>
  <c r="L62" i="3" s="1"/>
  <c r="L61" i="3" s="1"/>
  <c r="L60" i="3" s="1"/>
  <c r="L59" i="3" s="1"/>
  <c r="L58" i="3" s="1"/>
  <c r="L57" i="3" s="1"/>
  <c r="E19" i="4" s="1"/>
  <c r="K63" i="3"/>
  <c r="K62" i="3" s="1"/>
  <c r="K61" i="3" s="1"/>
  <c r="K60" i="3" s="1"/>
  <c r="K59" i="3" s="1"/>
  <c r="K58" i="3" s="1"/>
  <c r="K57" i="3" s="1"/>
  <c r="D19" i="4" s="1"/>
  <c r="L94" i="3"/>
  <c r="L93" i="3" s="1"/>
  <c r="L92" i="3" s="1"/>
  <c r="K94" i="3"/>
  <c r="K93" i="3" s="1"/>
  <c r="K92" i="3" s="1"/>
  <c r="L90" i="3"/>
  <c r="L89" i="3" s="1"/>
  <c r="L88" i="3" s="1"/>
  <c r="K90" i="3"/>
  <c r="K89" i="3" s="1"/>
  <c r="K88" i="3" s="1"/>
  <c r="L122" i="3" l="1"/>
  <c r="D20" i="4"/>
  <c r="E20" i="4"/>
  <c r="E26" i="4"/>
  <c r="D26" i="4"/>
  <c r="H30" i="5" l="1"/>
  <c r="E24" i="4"/>
  <c r="D24" i="4"/>
  <c r="H58" i="5" l="1"/>
  <c r="I39" i="5" l="1"/>
  <c r="H39" i="5"/>
  <c r="H29" i="5" l="1"/>
  <c r="I38" i="5"/>
  <c r="I37" i="5" s="1"/>
  <c r="I36" i="5" s="1"/>
  <c r="I35" i="5" s="1"/>
  <c r="H38" i="5"/>
  <c r="H37" i="5" s="1"/>
  <c r="H36" i="5" s="1"/>
  <c r="H35" i="5" s="1"/>
  <c r="H78" i="5"/>
  <c r="H77" i="5" s="1"/>
  <c r="H74" i="5" l="1"/>
  <c r="H73" i="5" s="1"/>
  <c r="H72" i="5" s="1"/>
  <c r="K45" i="3"/>
  <c r="K110" i="3" l="1"/>
  <c r="K109" i="3" s="1"/>
  <c r="K108" i="3" s="1"/>
  <c r="K107" i="3" s="1"/>
  <c r="K106" i="3" s="1"/>
  <c r="K105" i="3" s="1"/>
  <c r="K104" i="3" s="1"/>
  <c r="H32" i="5" s="1"/>
  <c r="H31" i="5" s="1"/>
  <c r="K120" i="3"/>
  <c r="K117" i="3" s="1"/>
  <c r="L55" i="3"/>
  <c r="L54" i="3" s="1"/>
  <c r="K55" i="3"/>
  <c r="K54" i="3" s="1"/>
  <c r="L53" i="3" l="1"/>
  <c r="L52" i="3" s="1"/>
  <c r="L51" i="3" s="1"/>
  <c r="L50" i="3" s="1"/>
  <c r="K53" i="3"/>
  <c r="K52" i="3" s="1"/>
  <c r="K51" i="3" s="1"/>
  <c r="K50" i="3" s="1"/>
  <c r="L49" i="3" l="1"/>
  <c r="E18" i="4"/>
  <c r="E17" i="4" s="1"/>
  <c r="K49" i="3"/>
  <c r="D18" i="4"/>
  <c r="D17" i="4" s="1"/>
  <c r="D30" i="4"/>
  <c r="D29" i="4"/>
  <c r="K116" i="3" l="1"/>
  <c r="K115" i="3" s="1"/>
  <c r="K114" i="3" s="1"/>
  <c r="K113" i="3" s="1"/>
  <c r="D32" i="4" l="1"/>
  <c r="K112" i="3"/>
  <c r="D31" i="4" s="1"/>
  <c r="L45" i="3"/>
  <c r="H71" i="5" l="1"/>
  <c r="H70" i="5" s="1"/>
  <c r="H69" i="5" s="1"/>
  <c r="H68" i="5" s="1"/>
  <c r="H67" i="5" s="1"/>
  <c r="I55" i="5"/>
  <c r="H55" i="5"/>
  <c r="H54" i="5" s="1"/>
  <c r="H53" i="5" s="1"/>
  <c r="I50" i="5"/>
  <c r="H50" i="5"/>
  <c r="H49" i="5" s="1"/>
  <c r="H48" i="5" s="1"/>
  <c r="H47" i="5" s="1"/>
  <c r="H46" i="5" s="1"/>
  <c r="H42" i="5"/>
  <c r="H41" i="5" s="1"/>
  <c r="H40" i="5" s="1"/>
  <c r="I42" i="5"/>
  <c r="I41" i="5" s="1"/>
  <c r="I40" i="5" s="1"/>
  <c r="I30" i="5" s="1"/>
  <c r="I34" i="5"/>
  <c r="H34" i="5"/>
  <c r="H33" i="5" s="1"/>
  <c r="H28" i="5" s="1"/>
  <c r="I27" i="5"/>
  <c r="H27" i="5"/>
  <c r="H26" i="5" s="1"/>
  <c r="I25" i="5"/>
  <c r="I24" i="5" s="1"/>
  <c r="H25" i="5"/>
  <c r="H24" i="5" s="1"/>
  <c r="I23" i="5"/>
  <c r="I22" i="5" s="1"/>
  <c r="H23" i="5"/>
  <c r="H22" i="5" s="1"/>
  <c r="I20" i="5"/>
  <c r="I19" i="5" s="1"/>
  <c r="H20" i="5"/>
  <c r="H19" i="5" s="1"/>
  <c r="H18" i="5" s="1"/>
  <c r="L102" i="3"/>
  <c r="L101" i="3" s="1"/>
  <c r="K102" i="3"/>
  <c r="K101" i="3" s="1"/>
  <c r="K100" i="3" s="1"/>
  <c r="K99" i="3" s="1"/>
  <c r="K98" i="3" s="1"/>
  <c r="K97" i="3" s="1"/>
  <c r="L82" i="3"/>
  <c r="L81" i="3" s="1"/>
  <c r="L80" i="3" s="1"/>
  <c r="L79" i="3" s="1"/>
  <c r="L78" i="3" s="1"/>
  <c r="L77" i="3" s="1"/>
  <c r="K82" i="3"/>
  <c r="K81" i="3" s="1"/>
  <c r="L71" i="3"/>
  <c r="L70" i="3" s="1"/>
  <c r="L69" i="3" s="1"/>
  <c r="L68" i="3" s="1"/>
  <c r="L67" i="3" s="1"/>
  <c r="K71" i="3"/>
  <c r="K70" i="3" s="1"/>
  <c r="K69" i="3" s="1"/>
  <c r="K68" i="3" s="1"/>
  <c r="K67" i="3" s="1"/>
  <c r="L47" i="3"/>
  <c r="L44" i="3" s="1"/>
  <c r="L43" i="3" s="1"/>
  <c r="L42" i="3" s="1"/>
  <c r="L41" i="3" s="1"/>
  <c r="L40" i="3" s="1"/>
  <c r="E16" i="4" s="1"/>
  <c r="K47" i="3"/>
  <c r="L38" i="3"/>
  <c r="L37" i="3" s="1"/>
  <c r="L36" i="3" s="1"/>
  <c r="L35" i="3" s="1"/>
  <c r="L34" i="3" s="1"/>
  <c r="L33" i="3" s="1"/>
  <c r="E15" i="4" s="1"/>
  <c r="K38" i="3"/>
  <c r="K37" i="3" s="1"/>
  <c r="K36" i="3" s="1"/>
  <c r="K35" i="3" s="1"/>
  <c r="K34" i="3" s="1"/>
  <c r="K33" i="3" s="1"/>
  <c r="D15" i="4" s="1"/>
  <c r="L31" i="3"/>
  <c r="L30" i="3" s="1"/>
  <c r="K31" i="3"/>
  <c r="K30" i="3" s="1"/>
  <c r="L24" i="3"/>
  <c r="L26" i="3"/>
  <c r="L28" i="3"/>
  <c r="K28" i="3"/>
  <c r="K26" i="3"/>
  <c r="K24" i="3"/>
  <c r="L17" i="3"/>
  <c r="L16" i="3" s="1"/>
  <c r="L15" i="3" s="1"/>
  <c r="L14" i="3" s="1"/>
  <c r="L13" i="3" s="1"/>
  <c r="L12" i="3" s="1"/>
  <c r="E13" i="4" s="1"/>
  <c r="K17" i="3"/>
  <c r="K16" i="3" s="1"/>
  <c r="K15" i="3" s="1"/>
  <c r="K14" i="3" s="1"/>
  <c r="K13" i="3" s="1"/>
  <c r="K12" i="3" s="1"/>
  <c r="D13" i="4" s="1"/>
  <c r="K80" i="3" l="1"/>
  <c r="K79" i="3" s="1"/>
  <c r="K78" i="3" s="1"/>
  <c r="K77" i="3" s="1"/>
  <c r="H52" i="5"/>
  <c r="H51" i="5" s="1"/>
  <c r="K66" i="3"/>
  <c r="K65" i="3" s="1"/>
  <c r="L100" i="3"/>
  <c r="E32" i="4"/>
  <c r="L66" i="3"/>
  <c r="E22" i="4" s="1"/>
  <c r="E21" i="4" s="1"/>
  <c r="I33" i="5"/>
  <c r="I28" i="5" s="1"/>
  <c r="I29" i="5"/>
  <c r="L23" i="3"/>
  <c r="L22" i="3" s="1"/>
  <c r="L21" i="3" s="1"/>
  <c r="L20" i="3" s="1"/>
  <c r="L19" i="3" s="1"/>
  <c r="E14" i="4" s="1"/>
  <c r="E12" i="4" s="1"/>
  <c r="K44" i="3"/>
  <c r="K43" i="3" s="1"/>
  <c r="K42" i="3" s="1"/>
  <c r="K41" i="3" s="1"/>
  <c r="K40" i="3" s="1"/>
  <c r="D16" i="4" s="1"/>
  <c r="K96" i="3"/>
  <c r="D28" i="4"/>
  <c r="D27" i="4" s="1"/>
  <c r="E25" i="4"/>
  <c r="E23" i="4" s="1"/>
  <c r="K23" i="3"/>
  <c r="K22" i="3" s="1"/>
  <c r="K21" i="3" s="1"/>
  <c r="K20" i="3" s="1"/>
  <c r="K19" i="3" s="1"/>
  <c r="D14" i="4" s="1"/>
  <c r="H21" i="5"/>
  <c r="H17" i="5" s="1"/>
  <c r="I26" i="5"/>
  <c r="I49" i="5"/>
  <c r="I48" i="5" s="1"/>
  <c r="I47" i="5" s="1"/>
  <c r="I46" i="5" s="1"/>
  <c r="I54" i="5"/>
  <c r="I53" i="5" s="1"/>
  <c r="I52" i="5" s="1"/>
  <c r="I71" i="5"/>
  <c r="I70" i="5" s="1"/>
  <c r="D25" i="4" l="1"/>
  <c r="D23" i="4" s="1"/>
  <c r="D22" i="4"/>
  <c r="D21" i="4" s="1"/>
  <c r="H16" i="5"/>
  <c r="L99" i="3"/>
  <c r="E31" i="4"/>
  <c r="L11" i="3"/>
  <c r="D12" i="4"/>
  <c r="K11" i="3"/>
  <c r="K122" i="3" s="1"/>
  <c r="I21" i="5"/>
  <c r="I69" i="5"/>
  <c r="I68" i="5" s="1"/>
  <c r="I67" i="5" s="1"/>
  <c r="I18" i="5"/>
  <c r="D33" i="4" l="1"/>
  <c r="I17" i="5"/>
  <c r="I16" i="5" s="1"/>
  <c r="I84" i="5" s="1"/>
  <c r="H84" i="5"/>
  <c r="K10" i="3"/>
  <c r="L98" i="3"/>
  <c r="E30" i="4"/>
  <c r="L97" i="3" l="1"/>
  <c r="E29" i="4"/>
  <c r="E28" i="4" l="1"/>
  <c r="E27" i="4" s="1"/>
  <c r="E33" i="4" s="1"/>
  <c r="L96" i="3"/>
</calcChain>
</file>

<file path=xl/sharedStrings.xml><?xml version="1.0" encoding="utf-8"?>
<sst xmlns="http://schemas.openxmlformats.org/spreadsheetml/2006/main" count="829" uniqueCount="116">
  <si>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</si>
  <si>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</si>
  <si>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</si>
  <si>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</si>
  <si>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</si>
  <si>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</si>
  <si>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</si>
  <si>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</si>
  <si>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</si>
  <si>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</si>
  <si>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</si>
  <si>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</si>
  <si>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</si>
  <si>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</si>
  <si>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</si>
  <si>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</si>
  <si>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</si>
  <si>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</si>
  <si>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</si>
  <si>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</si>
  <si>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</si>
  <si>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</si>
  <si>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</si>
  <si>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</si>
  <si>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</si>
  <si>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</si>
  <si>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</si>
  <si>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</si>
  <si>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</si>
  <si>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</si>
  <si>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</si>
  <si>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</si>
  <si>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</si>
  <si>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</si>
  <si>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</si>
  <si>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</si>
  <si>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</si>
  <si>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</si>
  <si>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</si>
  <si>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</si>
  <si>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</si>
  <si>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</si>
  <si>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</si>
  <si>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</si>
  <si>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</si>
  <si>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</si>
  <si>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</si>
  <si>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</si>
  <si>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</si>
  <si>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</si>
  <si>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</si>
  <si>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</si>
  <si>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</si>
  <si>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</si>
  <si>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</si>
  <si>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</si>
  <si>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</si>
  <si>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</si>
  <si>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</si>
  <si>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</si>
  <si>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</si>
  <si>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</si>
  <si>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</si>
  <si>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</si>
  <si>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</si>
  <si>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</si>
  <si>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Администрация Осокинского сельского поселения Калачинского муниципального района Омской области</t>
  </si>
  <si>
    <t>Муниципальная программа Осокинского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Осокинском сельском поселении Калачинского муниципального района Омской области на 2014-2019 годы"</t>
  </si>
  <si>
    <t>11</t>
  </si>
  <si>
    <t>Социальная политика</t>
  </si>
  <si>
    <t>Пенсионное обеспечение</t>
  </si>
  <si>
    <t>Социальное обспечение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</si>
  <si>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</si>
  <si>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</si>
  <si>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</si>
  <si>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</si>
  <si>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</si>
  <si>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</si>
  <si>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29900</t>
  </si>
  <si>
    <t>Коммунальное хозяйство</t>
  </si>
  <si>
    <t>Организация в границах сельских поселений электро,тепло,газо и водоснабжения поселения, водоотведения, снабжения населения топливом</t>
  </si>
  <si>
    <t>80110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</si>
  <si>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</si>
  <si>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</si>
  <si>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</si>
  <si>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</si>
  <si>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Организация ритуальных услуг в части создания специализированной службы по вопросам похоронного дела</t>
  </si>
  <si>
    <t>60020</t>
  </si>
  <si>
    <t>Муниципальная программа Осокинского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Осокинском сельском поселении Калачинского муниципального района Омской области на 2020-2025 годы"</t>
  </si>
  <si>
    <t>Обеспечение эффективного осуществления своих полномочий администрацией Осокинского сельского поселения на 2020-2025 годы"</t>
  </si>
  <si>
    <t>Обеспечение эффективного осуществления своих полномочий администрацией Осокинского сельского поселения на 2020-2025 годы</t>
  </si>
  <si>
    <t xml:space="preserve">к решению Совета Осокинского сельского поселения от  года № </t>
  </si>
  <si>
    <t xml:space="preserve">к решению Совета Осокинского сельского поселения от года №  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</si>
  <si>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</si>
  <si>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</si>
  <si>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</si>
  <si>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"О бюджете Осокинского сельского поселения на 2023 год"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</si>
  <si>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</si>
  <si>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жилищно-коммунального хозяйства</t>
  </si>
  <si>
    <t>Развитие коммунального хозяйства сельского поселения</t>
  </si>
  <si>
    <t>02</t>
  </si>
  <si>
    <t>Реконструкция сетей водоснабжения и строительство очистных сооружений в с. Осокино Калачинского района Омской области</t>
  </si>
  <si>
    <t>20020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</si>
  <si>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</si>
  <si>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</si>
  <si>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регионального проекта "Чистая вода", направленного на достижение целей федерального проекта "Чистая вода"</t>
  </si>
  <si>
    <t>F5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</si>
  <si>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</si>
  <si>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</si>
  <si>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</si>
  <si>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</si>
  <si>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</si>
  <si>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</si>
  <si>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</si>
  <si>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Ведомственная структура расходов бюджета поселения на 2023 год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</si>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</sst>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3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70" workbookViewId="0">
      <selection activeCell="E33" sqref="E3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93</v>
      </c>
    </row>
    <row r="2" spans="1:5" x14ac:dyDescent="0.3">
      <c r="A2" s="21"/>
      <c r="B2" s="22"/>
      <c r="C2" s="22"/>
      <c r="D2" s="22"/>
      <c r="E2" s="22" t="s">
        <v>91</v>
      </c>
    </row>
    <row r="3" spans="1:5" ht="18.75" customHeight="1" x14ac:dyDescent="0.3">
      <c r="A3" s="58" t="s">
        <v>96</v>
      </c>
      <c r="B3" s="58"/>
      <c r="C3" s="58"/>
      <c r="D3" s="58"/>
      <c r="E3" s="58"/>
    </row>
    <row r="5" spans="1:5" ht="58.5" customHeight="1" x14ac:dyDescent="0.3">
      <c r="A5" s="59" t="s">
        <v>115</v>
      </c>
      <c r="B5" s="59"/>
      <c r="C5" s="59"/>
      <c r="D5" s="59"/>
      <c r="E5" s="59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60" t="s">
        <v>64</v>
      </c>
      <c r="B7" s="63" t="s">
        <v>24</v>
      </c>
      <c r="C7" s="60"/>
      <c r="D7" s="61" t="s">
        <v>59</v>
      </c>
      <c r="E7" s="62" t="s">
        <v>60</v>
      </c>
    </row>
    <row r="8" spans="1:5" ht="18.75" customHeight="1" x14ac:dyDescent="0.3">
      <c r="A8" s="61"/>
      <c r="B8" s="64"/>
      <c r="C8" s="61"/>
      <c r="D8" s="61"/>
      <c r="E8" s="65"/>
    </row>
    <row r="9" spans="1:5" ht="56.25" customHeight="1" x14ac:dyDescent="0.3">
      <c r="A9" s="61"/>
      <c r="B9" s="64"/>
      <c r="C9" s="61"/>
      <c r="D9" s="61"/>
      <c r="E9" s="65"/>
    </row>
    <row r="10" spans="1:5" ht="42.75" customHeight="1" x14ac:dyDescent="0.3">
      <c r="A10" s="62"/>
      <c r="B10" s="35" t="s">
        <v>25</v>
      </c>
      <c r="C10" s="32" t="s">
        <v>26</v>
      </c>
      <c r="D10" s="61"/>
      <c r="E10" s="66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3682700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782668.7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</f>
        <v>2771531.3</v>
      </c>
      <c r="E14" s="48">
        <f>'Приложение № 5'!L19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5'!K33</f>
        <v>5500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123000</v>
      </c>
      <c r="E16" s="48">
        <f>'Приложение № 5'!L40</f>
        <v>0</v>
      </c>
    </row>
    <row r="17" spans="1:5" ht="22.5" customHeight="1" x14ac:dyDescent="0.3">
      <c r="A17" s="8" t="s">
        <v>82</v>
      </c>
      <c r="B17" s="6">
        <v>2</v>
      </c>
      <c r="C17" s="6">
        <v>0</v>
      </c>
      <c r="D17" s="48">
        <f>D18</f>
        <v>256954</v>
      </c>
      <c r="E17" s="48">
        <f>E18</f>
        <v>256954</v>
      </c>
    </row>
    <row r="18" spans="1:5" ht="22.5" customHeight="1" x14ac:dyDescent="0.3">
      <c r="A18" s="8" t="s">
        <v>83</v>
      </c>
      <c r="B18" s="6">
        <v>2</v>
      </c>
      <c r="C18" s="6">
        <v>3</v>
      </c>
      <c r="D18" s="48">
        <f>'Приложение № 5'!K50</f>
        <v>256954</v>
      </c>
      <c r="E18" s="48">
        <f>'Приложение № 5'!L50</f>
        <v>256954</v>
      </c>
    </row>
    <row r="19" spans="1:5" ht="22.5" customHeight="1" x14ac:dyDescent="0.3">
      <c r="A19" s="8" t="s">
        <v>109</v>
      </c>
      <c r="B19" s="6">
        <v>3</v>
      </c>
      <c r="C19" s="6">
        <v>0</v>
      </c>
      <c r="D19" s="48">
        <f>'Приложение № 5'!K57</f>
        <v>150000</v>
      </c>
      <c r="E19" s="48">
        <f>'Приложение № 5'!L57</f>
        <v>0</v>
      </c>
    </row>
    <row r="20" spans="1:5" ht="22.5" customHeight="1" x14ac:dyDescent="0.3">
      <c r="A20" s="8" t="s">
        <v>110</v>
      </c>
      <c r="B20" s="6">
        <v>3</v>
      </c>
      <c r="C20" s="6">
        <v>10</v>
      </c>
      <c r="D20" s="48">
        <f>'Приложение № 5'!K58</f>
        <v>150000</v>
      </c>
      <c r="E20" s="48">
        <f>'Приложение № 5'!L58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D22</f>
        <v>2282220</v>
      </c>
      <c r="E21" s="48">
        <f>E22</f>
        <v>0</v>
      </c>
    </row>
    <row r="22" spans="1:5" ht="22.5" customHeight="1" x14ac:dyDescent="0.3">
      <c r="A22" s="29" t="s">
        <v>31</v>
      </c>
      <c r="B22" s="38">
        <v>4</v>
      </c>
      <c r="C22" s="38">
        <v>9</v>
      </c>
      <c r="D22" s="48">
        <f>'Приложение № 5'!K66</f>
        <v>2282220</v>
      </c>
      <c r="E22" s="48">
        <f>'Приложение № 5'!L66</f>
        <v>0</v>
      </c>
    </row>
    <row r="23" spans="1:5" ht="22.5" customHeight="1" x14ac:dyDescent="0.3">
      <c r="A23" s="29" t="s">
        <v>50</v>
      </c>
      <c r="B23" s="38">
        <v>5</v>
      </c>
      <c r="C23" s="38" t="s">
        <v>38</v>
      </c>
      <c r="D23" s="48">
        <f>D25+D24+D26</f>
        <v>6145360.8799999999</v>
      </c>
      <c r="E23" s="48">
        <f>E25+E24+E26</f>
        <v>5783392.5899999999</v>
      </c>
    </row>
    <row r="24" spans="1:5" ht="22.5" customHeight="1" x14ac:dyDescent="0.3">
      <c r="A24" s="29" t="s">
        <v>79</v>
      </c>
      <c r="B24" s="38">
        <v>5</v>
      </c>
      <c r="C24" s="38">
        <v>2</v>
      </c>
      <c r="D24" s="48">
        <f>'Приложение № 5'!K74</f>
        <v>12000</v>
      </c>
      <c r="E24" s="48">
        <f>'Приложение № 5'!L74</f>
        <v>12000</v>
      </c>
    </row>
    <row r="25" spans="1:5" x14ac:dyDescent="0.3">
      <c r="A25" s="29" t="s">
        <v>53</v>
      </c>
      <c r="B25" s="38">
        <v>5</v>
      </c>
      <c r="C25" s="38">
        <v>3</v>
      </c>
      <c r="D25" s="48">
        <f>'Приложение № 5'!K77</f>
        <v>361968.29</v>
      </c>
      <c r="E25" s="48">
        <f>'Приложение № 5'!L77</f>
        <v>0</v>
      </c>
    </row>
    <row r="26" spans="1:5" x14ac:dyDescent="0.3">
      <c r="A26" s="8" t="s">
        <v>98</v>
      </c>
      <c r="B26" s="6">
        <v>5</v>
      </c>
      <c r="C26" s="6">
        <v>5</v>
      </c>
      <c r="D26" s="48">
        <f>'Приложение № 5'!K87</f>
        <v>5771392.5899999999</v>
      </c>
      <c r="E26" s="48">
        <f>'Приложение № 5'!L87</f>
        <v>5771392.5899999999</v>
      </c>
    </row>
    <row r="27" spans="1:5" ht="19.5" customHeight="1" x14ac:dyDescent="0.3">
      <c r="A27" s="29" t="s">
        <v>30</v>
      </c>
      <c r="B27" s="38">
        <v>8</v>
      </c>
      <c r="C27" s="38" t="s">
        <v>38</v>
      </c>
      <c r="D27" s="48">
        <f>D28</f>
        <v>6434943.3700000001</v>
      </c>
      <c r="E27" s="48">
        <f>E28</f>
        <v>0</v>
      </c>
    </row>
    <row r="28" spans="1:5" ht="19.5" customHeight="1" x14ac:dyDescent="0.3">
      <c r="A28" s="29" t="s">
        <v>29</v>
      </c>
      <c r="B28" s="38">
        <v>8</v>
      </c>
      <c r="C28" s="38">
        <v>1</v>
      </c>
      <c r="D28" s="48">
        <f>'Приложение № 5'!K97</f>
        <v>6434943.3700000001</v>
      </c>
      <c r="E28" s="48">
        <f>'Приложение № 5'!L97</f>
        <v>0</v>
      </c>
    </row>
    <row r="29" spans="1:5" ht="19.5" customHeight="1" x14ac:dyDescent="0.3">
      <c r="A29" s="8" t="s">
        <v>69</v>
      </c>
      <c r="B29" s="38">
        <v>10</v>
      </c>
      <c r="C29" s="38">
        <v>0</v>
      </c>
      <c r="D29" s="48">
        <f>'Приложение № 5'!K104</f>
        <v>346595.52</v>
      </c>
      <c r="E29" s="48">
        <f>'Приложение № 5'!L98</f>
        <v>0</v>
      </c>
    </row>
    <row r="30" spans="1:5" ht="19.5" customHeight="1" x14ac:dyDescent="0.3">
      <c r="A30" s="8" t="s">
        <v>70</v>
      </c>
      <c r="B30" s="38">
        <v>10</v>
      </c>
      <c r="C30" s="38">
        <v>1</v>
      </c>
      <c r="D30" s="48">
        <f>'Приложение № 5'!K105</f>
        <v>346595.52</v>
      </c>
      <c r="E30" s="48">
        <f>'Приложение № 5'!L99</f>
        <v>0</v>
      </c>
    </row>
    <row r="31" spans="1:5" ht="19.5" customHeight="1" x14ac:dyDescent="0.3">
      <c r="A31" s="8" t="s">
        <v>73</v>
      </c>
      <c r="B31" s="51">
        <v>11</v>
      </c>
      <c r="C31" s="51">
        <v>0</v>
      </c>
      <c r="D31" s="48">
        <f>'Приложение № 5'!K112</f>
        <v>5000</v>
      </c>
      <c r="E31" s="48">
        <f>'Приложение № 5'!L100</f>
        <v>0</v>
      </c>
    </row>
    <row r="32" spans="1:5" ht="19.5" customHeight="1" x14ac:dyDescent="0.3">
      <c r="A32" s="8" t="s">
        <v>74</v>
      </c>
      <c r="B32" s="51">
        <v>11</v>
      </c>
      <c r="C32" s="51">
        <v>2</v>
      </c>
      <c r="D32" s="48">
        <f>'Приложение № 5'!K113</f>
        <v>5000</v>
      </c>
      <c r="E32" s="48">
        <f>'Приложение № 5'!L101</f>
        <v>0</v>
      </c>
    </row>
    <row r="33" spans="1:5" x14ac:dyDescent="0.3">
      <c r="A33" s="57" t="s">
        <v>27</v>
      </c>
      <c r="B33" s="57"/>
      <c r="C33" s="57"/>
      <c r="D33" s="48">
        <f>D12+D21+D23+D27+D29+D31+D17+D19</f>
        <v>19303773.77</v>
      </c>
      <c r="E33" s="48">
        <f>E12+E21+E23+E27+E29+E31+E17</f>
        <v>6040346.5899999999</v>
      </c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topLeftCell="A40" zoomScale="70" zoomScaleNormal="70" workbookViewId="0">
      <selection activeCell="M13" sqref="M1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70" t="s">
        <v>91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x14ac:dyDescent="0.3">
      <c r="A3" s="1"/>
      <c r="B3" s="20"/>
      <c r="C3" s="1"/>
      <c r="D3" s="1"/>
      <c r="E3" s="58" t="s">
        <v>96</v>
      </c>
      <c r="F3" s="58"/>
      <c r="G3" s="58"/>
      <c r="H3" s="58"/>
      <c r="I3" s="58"/>
      <c r="J3" s="58"/>
      <c r="K3" s="58"/>
      <c r="L3" s="58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71" t="s">
        <v>114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72" t="s">
        <v>5</v>
      </c>
      <c r="B7" s="73" t="s">
        <v>65</v>
      </c>
      <c r="C7" s="74" t="s">
        <v>6</v>
      </c>
      <c r="D7" s="72"/>
      <c r="E7" s="72"/>
      <c r="F7" s="72"/>
      <c r="G7" s="72"/>
      <c r="H7" s="72"/>
      <c r="I7" s="72"/>
      <c r="J7" s="72"/>
      <c r="K7" s="75" t="s">
        <v>61</v>
      </c>
      <c r="L7" s="75" t="s">
        <v>60</v>
      </c>
    </row>
    <row r="8" spans="1:12" ht="135.75" customHeight="1" x14ac:dyDescent="0.3">
      <c r="A8" s="72"/>
      <c r="B8" s="73"/>
      <c r="C8" s="10" t="s">
        <v>7</v>
      </c>
      <c r="D8" s="10" t="s">
        <v>4</v>
      </c>
      <c r="E8" s="10" t="s">
        <v>3</v>
      </c>
      <c r="F8" s="77" t="s">
        <v>2</v>
      </c>
      <c r="G8" s="77"/>
      <c r="H8" s="77"/>
      <c r="I8" s="77"/>
      <c r="J8" s="10" t="s">
        <v>1</v>
      </c>
      <c r="K8" s="76"/>
      <c r="L8" s="66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66</v>
      </c>
      <c r="C10" s="7">
        <v>609</v>
      </c>
      <c r="D10" s="6"/>
      <c r="E10" s="6"/>
      <c r="F10" s="5"/>
      <c r="G10" s="13"/>
      <c r="H10" s="13"/>
      <c r="I10" s="19"/>
      <c r="J10" s="4"/>
      <c r="K10" s="3">
        <f>K122</f>
        <v>19303773.77</v>
      </c>
      <c r="L10" s="2">
        <f>L122</f>
        <v>6040346.5899999999</v>
      </c>
    </row>
    <row r="11" spans="1:12" x14ac:dyDescent="0.3">
      <c r="A11" s="4"/>
      <c r="B11" s="27" t="s">
        <v>49</v>
      </c>
      <c r="C11" s="7">
        <v>609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</f>
        <v>3682700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609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782668.7</v>
      </c>
      <c r="L12" s="2">
        <f t="shared" si="0"/>
        <v>0</v>
      </c>
    </row>
    <row r="13" spans="1:12" ht="121.5" customHeight="1" x14ac:dyDescent="0.3">
      <c r="A13" s="4"/>
      <c r="B13" s="23" t="s">
        <v>88</v>
      </c>
      <c r="C13" s="7">
        <v>609</v>
      </c>
      <c r="D13" s="6">
        <v>1</v>
      </c>
      <c r="E13" s="6">
        <v>2</v>
      </c>
      <c r="F13" s="24">
        <v>11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782668.7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609</v>
      </c>
      <c r="D14" s="6">
        <v>1</v>
      </c>
      <c r="E14" s="6">
        <v>2</v>
      </c>
      <c r="F14" s="24">
        <v>11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782668.7</v>
      </c>
      <c r="L14" s="2">
        <f t="shared" si="0"/>
        <v>0</v>
      </c>
    </row>
    <row r="15" spans="1:12" ht="79.5" customHeight="1" x14ac:dyDescent="0.3">
      <c r="A15" s="4"/>
      <c r="B15" s="23" t="s">
        <v>89</v>
      </c>
      <c r="C15" s="7">
        <v>609</v>
      </c>
      <c r="D15" s="6">
        <v>1</v>
      </c>
      <c r="E15" s="6">
        <v>2</v>
      </c>
      <c r="F15" s="24">
        <v>11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782668.7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609</v>
      </c>
      <c r="D16" s="6">
        <v>1</v>
      </c>
      <c r="E16" s="6">
        <v>2</v>
      </c>
      <c r="F16" s="24">
        <v>11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782668.7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609</v>
      </c>
      <c r="D17" s="6">
        <v>1</v>
      </c>
      <c r="E17" s="6">
        <v>2</v>
      </c>
      <c r="F17" s="24">
        <v>11</v>
      </c>
      <c r="G17" s="25" t="s">
        <v>33</v>
      </c>
      <c r="H17" s="25" t="s">
        <v>44</v>
      </c>
      <c r="I17" s="26" t="s">
        <v>12</v>
      </c>
      <c r="J17" s="4">
        <v>110</v>
      </c>
      <c r="K17" s="3">
        <f t="shared" si="0"/>
        <v>782668.7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609</v>
      </c>
      <c r="D18" s="6">
        <v>1</v>
      </c>
      <c r="E18" s="6">
        <v>2</v>
      </c>
      <c r="F18" s="24">
        <v>11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782668.7</v>
      </c>
      <c r="L18" s="2">
        <v>0</v>
      </c>
    </row>
    <row r="19" spans="1:12" ht="79.5" customHeight="1" x14ac:dyDescent="0.3">
      <c r="A19" s="4"/>
      <c r="B19" s="29" t="s">
        <v>10</v>
      </c>
      <c r="C19" s="7">
        <v>609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2771531.3</v>
      </c>
      <c r="L19" s="2">
        <f t="shared" si="1"/>
        <v>0</v>
      </c>
    </row>
    <row r="20" spans="1:12" ht="116.25" customHeight="1" x14ac:dyDescent="0.3">
      <c r="A20" s="4"/>
      <c r="B20" s="23" t="s">
        <v>67</v>
      </c>
      <c r="C20" s="7">
        <v>609</v>
      </c>
      <c r="D20" s="6">
        <v>1</v>
      </c>
      <c r="E20" s="6">
        <v>4</v>
      </c>
      <c r="F20" s="24">
        <v>11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2771531.3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609</v>
      </c>
      <c r="D21" s="6">
        <v>1</v>
      </c>
      <c r="E21" s="6">
        <v>4</v>
      </c>
      <c r="F21" s="24">
        <v>11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2771531.3</v>
      </c>
      <c r="L21" s="2">
        <f t="shared" si="1"/>
        <v>0</v>
      </c>
    </row>
    <row r="22" spans="1:12" ht="77.25" customHeight="1" x14ac:dyDescent="0.3">
      <c r="A22" s="4"/>
      <c r="B22" s="23" t="s">
        <v>90</v>
      </c>
      <c r="C22" s="7">
        <v>609</v>
      </c>
      <c r="D22" s="6">
        <v>1</v>
      </c>
      <c r="E22" s="6">
        <v>4</v>
      </c>
      <c r="F22" s="24">
        <v>11</v>
      </c>
      <c r="G22" s="25" t="s">
        <v>33</v>
      </c>
      <c r="H22" s="25" t="s">
        <v>44</v>
      </c>
      <c r="I22" s="26" t="s">
        <v>11</v>
      </c>
      <c r="J22" s="4"/>
      <c r="K22" s="3">
        <f>K23+K30</f>
        <v>2771531.3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609</v>
      </c>
      <c r="D23" s="6">
        <v>1</v>
      </c>
      <c r="E23" s="6">
        <v>4</v>
      </c>
      <c r="F23" s="24">
        <v>11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2313890.5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609</v>
      </c>
      <c r="D24" s="6">
        <v>1</v>
      </c>
      <c r="E24" s="6">
        <v>4</v>
      </c>
      <c r="F24" s="24">
        <v>11</v>
      </c>
      <c r="G24" s="25" t="s">
        <v>33</v>
      </c>
      <c r="H24" s="25" t="s">
        <v>44</v>
      </c>
      <c r="I24" s="26" t="s">
        <v>12</v>
      </c>
      <c r="J24" s="4">
        <v>110</v>
      </c>
      <c r="K24" s="3">
        <f>K25</f>
        <v>1826860.2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609</v>
      </c>
      <c r="D25" s="6">
        <v>1</v>
      </c>
      <c r="E25" s="6">
        <v>4</v>
      </c>
      <c r="F25" s="24">
        <v>11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1826860.2</v>
      </c>
      <c r="L25" s="2">
        <v>0</v>
      </c>
    </row>
    <row r="26" spans="1:12" ht="39" customHeight="1" x14ac:dyDescent="0.3">
      <c r="A26" s="4"/>
      <c r="B26" s="8" t="s">
        <v>36</v>
      </c>
      <c r="C26" s="7">
        <v>609</v>
      </c>
      <c r="D26" s="6">
        <v>1</v>
      </c>
      <c r="E26" s="6">
        <v>4</v>
      </c>
      <c r="F26" s="24">
        <v>11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485070.3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609</v>
      </c>
      <c r="D27" s="6">
        <v>1</v>
      </c>
      <c r="E27" s="6">
        <v>4</v>
      </c>
      <c r="F27" s="24">
        <v>11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485070.3</v>
      </c>
      <c r="L27" s="2">
        <v>0</v>
      </c>
    </row>
    <row r="28" spans="1:12" x14ac:dyDescent="0.3">
      <c r="A28" s="4"/>
      <c r="B28" s="8" t="s">
        <v>41</v>
      </c>
      <c r="C28" s="7">
        <v>609</v>
      </c>
      <c r="D28" s="6">
        <v>1</v>
      </c>
      <c r="E28" s="6">
        <v>4</v>
      </c>
      <c r="F28" s="24">
        <v>11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1960</v>
      </c>
      <c r="L28" s="2">
        <f>L29</f>
        <v>0</v>
      </c>
    </row>
    <row r="29" spans="1:12" x14ac:dyDescent="0.3">
      <c r="A29" s="4"/>
      <c r="B29" s="8" t="s">
        <v>40</v>
      </c>
      <c r="C29" s="7">
        <v>609</v>
      </c>
      <c r="D29" s="6">
        <v>1</v>
      </c>
      <c r="E29" s="6">
        <v>4</v>
      </c>
      <c r="F29" s="24">
        <v>11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1960</v>
      </c>
      <c r="L29" s="2">
        <v>0</v>
      </c>
    </row>
    <row r="30" spans="1:12" ht="39.75" customHeight="1" x14ac:dyDescent="0.3">
      <c r="A30" s="4"/>
      <c r="B30" s="23" t="s">
        <v>85</v>
      </c>
      <c r="C30" s="7">
        <v>609</v>
      </c>
      <c r="D30" s="6">
        <v>1</v>
      </c>
      <c r="E30" s="6">
        <v>4</v>
      </c>
      <c r="F30" s="24">
        <v>11</v>
      </c>
      <c r="G30" s="25" t="s">
        <v>33</v>
      </c>
      <c r="H30" s="25" t="s">
        <v>44</v>
      </c>
      <c r="I30" s="26" t="s">
        <v>13</v>
      </c>
      <c r="J30" s="4"/>
      <c r="K30" s="3">
        <f>K31</f>
        <v>457640.8</v>
      </c>
      <c r="L30" s="2">
        <f>L31</f>
        <v>0</v>
      </c>
    </row>
    <row r="31" spans="1:12" x14ac:dyDescent="0.3">
      <c r="A31" s="4"/>
      <c r="B31" s="8" t="s">
        <v>43</v>
      </c>
      <c r="C31" s="7">
        <v>609</v>
      </c>
      <c r="D31" s="6">
        <v>1</v>
      </c>
      <c r="E31" s="6">
        <v>4</v>
      </c>
      <c r="F31" s="24">
        <v>11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457640.8</v>
      </c>
      <c r="L31" s="2">
        <f>L32</f>
        <v>0</v>
      </c>
    </row>
    <row r="32" spans="1:12" x14ac:dyDescent="0.3">
      <c r="A32" s="4"/>
      <c r="B32" s="23" t="s">
        <v>54</v>
      </c>
      <c r="C32" s="7">
        <v>609</v>
      </c>
      <c r="D32" s="6">
        <v>1</v>
      </c>
      <c r="E32" s="6">
        <v>4</v>
      </c>
      <c r="F32" s="24">
        <v>11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457640.8</v>
      </c>
      <c r="L32" s="2">
        <v>0</v>
      </c>
    </row>
    <row r="33" spans="1:12" x14ac:dyDescent="0.3">
      <c r="A33" s="4"/>
      <c r="B33" s="8" t="s">
        <v>56</v>
      </c>
      <c r="C33" s="7">
        <v>609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5500</v>
      </c>
      <c r="L33" s="2">
        <f t="shared" si="2"/>
        <v>0</v>
      </c>
    </row>
    <row r="34" spans="1:12" ht="117.75" customHeight="1" x14ac:dyDescent="0.3">
      <c r="A34" s="4"/>
      <c r="B34" s="23" t="s">
        <v>88</v>
      </c>
      <c r="C34" s="7">
        <v>609</v>
      </c>
      <c r="D34" s="6">
        <v>1</v>
      </c>
      <c r="E34" s="6">
        <v>11</v>
      </c>
      <c r="F34" s="24">
        <v>11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5500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609</v>
      </c>
      <c r="D35" s="6">
        <v>1</v>
      </c>
      <c r="E35" s="6">
        <v>11</v>
      </c>
      <c r="F35" s="24">
        <v>11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5500</v>
      </c>
      <c r="L35" s="2">
        <f t="shared" si="2"/>
        <v>0</v>
      </c>
    </row>
    <row r="36" spans="1:12" ht="78.75" customHeight="1" x14ac:dyDescent="0.3">
      <c r="A36" s="4"/>
      <c r="B36" s="23" t="s">
        <v>89</v>
      </c>
      <c r="C36" s="7">
        <v>609</v>
      </c>
      <c r="D36" s="6">
        <v>1</v>
      </c>
      <c r="E36" s="6">
        <v>11</v>
      </c>
      <c r="F36" s="24">
        <v>11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5500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609</v>
      </c>
      <c r="D37" s="6">
        <v>1</v>
      </c>
      <c r="E37" s="6">
        <v>11</v>
      </c>
      <c r="F37" s="24">
        <v>11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5500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609</v>
      </c>
      <c r="D38" s="6">
        <v>1</v>
      </c>
      <c r="E38" s="6">
        <v>11</v>
      </c>
      <c r="F38" s="24">
        <v>11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5500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609</v>
      </c>
      <c r="D39" s="6">
        <v>1</v>
      </c>
      <c r="E39" s="6">
        <v>11</v>
      </c>
      <c r="F39" s="24">
        <v>11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5500</v>
      </c>
      <c r="L39" s="2">
        <v>0</v>
      </c>
    </row>
    <row r="40" spans="1:12" x14ac:dyDescent="0.3">
      <c r="A40" s="4"/>
      <c r="B40" s="29" t="s">
        <v>48</v>
      </c>
      <c r="C40" s="7">
        <v>609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7" si="3">K41</f>
        <v>123000</v>
      </c>
      <c r="L40" s="2">
        <f t="shared" si="3"/>
        <v>0</v>
      </c>
    </row>
    <row r="41" spans="1:12" ht="118.5" customHeight="1" x14ac:dyDescent="0.3">
      <c r="A41" s="4"/>
      <c r="B41" s="23" t="s">
        <v>88</v>
      </c>
      <c r="C41" s="7">
        <v>609</v>
      </c>
      <c r="D41" s="6">
        <v>1</v>
      </c>
      <c r="E41" s="6">
        <v>13</v>
      </c>
      <c r="F41" s="24">
        <v>11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123000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609</v>
      </c>
      <c r="D42" s="6">
        <v>1</v>
      </c>
      <c r="E42" s="6">
        <v>13</v>
      </c>
      <c r="F42" s="24">
        <v>11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123000</v>
      </c>
      <c r="L42" s="2">
        <f t="shared" si="3"/>
        <v>0</v>
      </c>
    </row>
    <row r="43" spans="1:12" ht="76.5" customHeight="1" x14ac:dyDescent="0.3">
      <c r="A43" s="4"/>
      <c r="B43" s="23" t="s">
        <v>89</v>
      </c>
      <c r="C43" s="7">
        <v>609</v>
      </c>
      <c r="D43" s="6">
        <v>1</v>
      </c>
      <c r="E43" s="6">
        <v>13</v>
      </c>
      <c r="F43" s="24">
        <v>11</v>
      </c>
      <c r="G43" s="25" t="s">
        <v>33</v>
      </c>
      <c r="H43" s="25" t="s">
        <v>44</v>
      </c>
      <c r="I43" s="26" t="s">
        <v>11</v>
      </c>
      <c r="J43" s="4"/>
      <c r="K43" s="3">
        <f t="shared" si="3"/>
        <v>123000</v>
      </c>
      <c r="L43" s="2">
        <f t="shared" si="3"/>
        <v>0</v>
      </c>
    </row>
    <row r="44" spans="1:12" x14ac:dyDescent="0.3">
      <c r="A44" s="4"/>
      <c r="B44" s="23" t="s">
        <v>16</v>
      </c>
      <c r="C44" s="7">
        <v>609</v>
      </c>
      <c r="D44" s="6">
        <v>1</v>
      </c>
      <c r="E44" s="6">
        <v>13</v>
      </c>
      <c r="F44" s="24">
        <v>11</v>
      </c>
      <c r="G44" s="25" t="s">
        <v>33</v>
      </c>
      <c r="H44" s="25" t="s">
        <v>44</v>
      </c>
      <c r="I44" s="26" t="s">
        <v>15</v>
      </c>
      <c r="J44" s="4"/>
      <c r="K44" s="3">
        <f>K47+K45</f>
        <v>123000</v>
      </c>
      <c r="L44" s="2">
        <f>L47</f>
        <v>0</v>
      </c>
    </row>
    <row r="45" spans="1:12" ht="41.25" customHeight="1" x14ac:dyDescent="0.3">
      <c r="A45" s="4"/>
      <c r="B45" s="49" t="s">
        <v>36</v>
      </c>
      <c r="C45" s="7">
        <v>609</v>
      </c>
      <c r="D45" s="6">
        <v>1</v>
      </c>
      <c r="E45" s="6">
        <v>13</v>
      </c>
      <c r="F45" s="24" t="s">
        <v>68</v>
      </c>
      <c r="G45" s="25" t="s">
        <v>33</v>
      </c>
      <c r="H45" s="25" t="s">
        <v>44</v>
      </c>
      <c r="I45" s="26" t="s">
        <v>15</v>
      </c>
      <c r="J45" s="4">
        <v>200</v>
      </c>
      <c r="K45" s="2">
        <f>K46</f>
        <v>121000</v>
      </c>
      <c r="L45" s="2">
        <f>L48</f>
        <v>0</v>
      </c>
    </row>
    <row r="46" spans="1:12" ht="43.5" customHeight="1" x14ac:dyDescent="0.3">
      <c r="A46" s="4"/>
      <c r="B46" s="49" t="s">
        <v>35</v>
      </c>
      <c r="C46" s="7">
        <v>609</v>
      </c>
      <c r="D46" s="6">
        <v>1</v>
      </c>
      <c r="E46" s="6">
        <v>13</v>
      </c>
      <c r="F46" s="24" t="s">
        <v>68</v>
      </c>
      <c r="G46" s="25" t="s">
        <v>33</v>
      </c>
      <c r="H46" s="25" t="s">
        <v>44</v>
      </c>
      <c r="I46" s="26" t="s">
        <v>15</v>
      </c>
      <c r="J46" s="4">
        <v>240</v>
      </c>
      <c r="K46" s="2">
        <v>121000</v>
      </c>
      <c r="L46" s="2">
        <v>0</v>
      </c>
    </row>
    <row r="47" spans="1:12" x14ac:dyDescent="0.3">
      <c r="A47" s="4"/>
      <c r="B47" s="8" t="s">
        <v>41</v>
      </c>
      <c r="C47" s="7">
        <v>609</v>
      </c>
      <c r="D47" s="6">
        <v>1</v>
      </c>
      <c r="E47" s="6">
        <v>13</v>
      </c>
      <c r="F47" s="24">
        <v>11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 t="shared" si="3"/>
        <v>2000</v>
      </c>
      <c r="L47" s="2">
        <f t="shared" si="3"/>
        <v>0</v>
      </c>
    </row>
    <row r="48" spans="1:12" x14ac:dyDescent="0.3">
      <c r="A48" s="4"/>
      <c r="B48" s="8" t="s">
        <v>40</v>
      </c>
      <c r="C48" s="7">
        <v>609</v>
      </c>
      <c r="D48" s="6">
        <v>1</v>
      </c>
      <c r="E48" s="6">
        <v>13</v>
      </c>
      <c r="F48" s="24">
        <v>11</v>
      </c>
      <c r="G48" s="25" t="s">
        <v>33</v>
      </c>
      <c r="H48" s="25" t="s">
        <v>44</v>
      </c>
      <c r="I48" s="26" t="s">
        <v>15</v>
      </c>
      <c r="J48" s="4">
        <v>850</v>
      </c>
      <c r="K48" s="3">
        <v>2000</v>
      </c>
      <c r="L48" s="2">
        <v>0</v>
      </c>
    </row>
    <row r="49" spans="1:12" x14ac:dyDescent="0.3">
      <c r="A49" s="4"/>
      <c r="B49" s="8" t="s">
        <v>82</v>
      </c>
      <c r="C49" s="7">
        <v>609</v>
      </c>
      <c r="D49" s="6">
        <v>2</v>
      </c>
      <c r="E49" s="6">
        <v>0</v>
      </c>
      <c r="F49" s="24"/>
      <c r="G49" s="25"/>
      <c r="H49" s="25"/>
      <c r="I49" s="26"/>
      <c r="J49" s="4"/>
      <c r="K49" s="3">
        <f t="shared" ref="K49:L53" si="4">K50</f>
        <v>256954</v>
      </c>
      <c r="L49" s="2">
        <f t="shared" si="4"/>
        <v>256954</v>
      </c>
    </row>
    <row r="50" spans="1:12" x14ac:dyDescent="0.3">
      <c r="A50" s="4"/>
      <c r="B50" s="8" t="s">
        <v>83</v>
      </c>
      <c r="C50" s="7">
        <v>609</v>
      </c>
      <c r="D50" s="6">
        <v>2</v>
      </c>
      <c r="E50" s="6">
        <v>3</v>
      </c>
      <c r="F50" s="24"/>
      <c r="G50" s="25"/>
      <c r="H50" s="25"/>
      <c r="I50" s="26"/>
      <c r="J50" s="4"/>
      <c r="K50" s="3">
        <f t="shared" si="4"/>
        <v>256954</v>
      </c>
      <c r="L50" s="2">
        <f t="shared" si="4"/>
        <v>256954</v>
      </c>
    </row>
    <row r="51" spans="1:12" ht="123" customHeight="1" x14ac:dyDescent="0.3">
      <c r="A51" s="4"/>
      <c r="B51" s="8" t="s">
        <v>88</v>
      </c>
      <c r="C51" s="7">
        <v>609</v>
      </c>
      <c r="D51" s="6">
        <v>2</v>
      </c>
      <c r="E51" s="6">
        <v>3</v>
      </c>
      <c r="F51" s="24" t="s">
        <v>68</v>
      </c>
      <c r="G51" s="25" t="s">
        <v>32</v>
      </c>
      <c r="H51" s="25" t="s">
        <v>38</v>
      </c>
      <c r="I51" s="26" t="s">
        <v>11</v>
      </c>
      <c r="J51" s="4"/>
      <c r="K51" s="3">
        <f t="shared" si="4"/>
        <v>256954</v>
      </c>
      <c r="L51" s="2">
        <f t="shared" si="4"/>
        <v>256954</v>
      </c>
    </row>
    <row r="52" spans="1:12" ht="93" customHeight="1" x14ac:dyDescent="0.3">
      <c r="A52" s="4"/>
      <c r="B52" s="8" t="s">
        <v>8</v>
      </c>
      <c r="C52" s="7">
        <v>609</v>
      </c>
      <c r="D52" s="6">
        <v>2</v>
      </c>
      <c r="E52" s="6">
        <v>3</v>
      </c>
      <c r="F52" s="24" t="s">
        <v>68</v>
      </c>
      <c r="G52" s="25" t="s">
        <v>33</v>
      </c>
      <c r="H52" s="25" t="s">
        <v>38</v>
      </c>
      <c r="I52" s="26" t="s">
        <v>11</v>
      </c>
      <c r="J52" s="4"/>
      <c r="K52" s="3">
        <f t="shared" si="4"/>
        <v>256954</v>
      </c>
      <c r="L52" s="2">
        <f t="shared" si="4"/>
        <v>256954</v>
      </c>
    </row>
    <row r="53" spans="1:12" ht="60.75" customHeight="1" x14ac:dyDescent="0.3">
      <c r="A53" s="4"/>
      <c r="B53" s="8" t="s">
        <v>90</v>
      </c>
      <c r="C53" s="7">
        <v>609</v>
      </c>
      <c r="D53" s="6">
        <v>2</v>
      </c>
      <c r="E53" s="6">
        <v>3</v>
      </c>
      <c r="F53" s="24" t="s">
        <v>68</v>
      </c>
      <c r="G53" s="25" t="s">
        <v>33</v>
      </c>
      <c r="H53" s="25" t="s">
        <v>44</v>
      </c>
      <c r="I53" s="26" t="s">
        <v>11</v>
      </c>
      <c r="J53" s="4"/>
      <c r="K53" s="3">
        <f t="shared" si="4"/>
        <v>256954</v>
      </c>
      <c r="L53" s="2">
        <f t="shared" si="4"/>
        <v>256954</v>
      </c>
    </row>
    <row r="54" spans="1:12" ht="114" customHeight="1" x14ac:dyDescent="0.3">
      <c r="A54" s="4"/>
      <c r="B54" s="8" t="s">
        <v>95</v>
      </c>
      <c r="C54" s="7">
        <v>609</v>
      </c>
      <c r="D54" s="6">
        <v>2</v>
      </c>
      <c r="E54" s="6">
        <v>3</v>
      </c>
      <c r="F54" s="24" t="s">
        <v>68</v>
      </c>
      <c r="G54" s="25" t="s">
        <v>33</v>
      </c>
      <c r="H54" s="25" t="s">
        <v>44</v>
      </c>
      <c r="I54" s="26" t="s">
        <v>84</v>
      </c>
      <c r="J54" s="4"/>
      <c r="K54" s="3">
        <f>K55</f>
        <v>256954</v>
      </c>
      <c r="L54" s="2">
        <f>L55</f>
        <v>256954</v>
      </c>
    </row>
    <row r="55" spans="1:12" ht="93.75" x14ac:dyDescent="0.3">
      <c r="A55" s="4"/>
      <c r="B55" s="8" t="s">
        <v>42</v>
      </c>
      <c r="C55" s="7">
        <v>609</v>
      </c>
      <c r="D55" s="6">
        <v>2</v>
      </c>
      <c r="E55" s="6">
        <v>3</v>
      </c>
      <c r="F55" s="24" t="s">
        <v>68</v>
      </c>
      <c r="G55" s="25" t="s">
        <v>33</v>
      </c>
      <c r="H55" s="25" t="s">
        <v>44</v>
      </c>
      <c r="I55" s="26" t="s">
        <v>84</v>
      </c>
      <c r="J55" s="4">
        <v>100</v>
      </c>
      <c r="K55" s="3">
        <f>K56</f>
        <v>256954</v>
      </c>
      <c r="L55" s="2">
        <f>L56</f>
        <v>256954</v>
      </c>
    </row>
    <row r="56" spans="1:12" ht="37.5" x14ac:dyDescent="0.3">
      <c r="A56" s="4"/>
      <c r="B56" s="8" t="s">
        <v>46</v>
      </c>
      <c r="C56" s="7">
        <v>609</v>
      </c>
      <c r="D56" s="6">
        <v>2</v>
      </c>
      <c r="E56" s="6">
        <v>3</v>
      </c>
      <c r="F56" s="24" t="s">
        <v>68</v>
      </c>
      <c r="G56" s="25" t="s">
        <v>33</v>
      </c>
      <c r="H56" s="25" t="s">
        <v>44</v>
      </c>
      <c r="I56" s="26" t="s">
        <v>84</v>
      </c>
      <c r="J56" s="4">
        <v>120</v>
      </c>
      <c r="K56" s="3">
        <v>256954</v>
      </c>
      <c r="L56" s="3">
        <v>256954</v>
      </c>
    </row>
    <row r="57" spans="1:12" ht="37.5" x14ac:dyDescent="0.3">
      <c r="A57" s="4"/>
      <c r="B57" s="8" t="s">
        <v>109</v>
      </c>
      <c r="C57" s="7">
        <v>609</v>
      </c>
      <c r="D57" s="6">
        <v>3</v>
      </c>
      <c r="E57" s="6">
        <v>0</v>
      </c>
      <c r="F57" s="24"/>
      <c r="G57" s="25"/>
      <c r="H57" s="25"/>
      <c r="I57" s="26"/>
      <c r="J57" s="4"/>
      <c r="K57" s="3">
        <f t="shared" ref="K57:L63" si="5">K58</f>
        <v>150000</v>
      </c>
      <c r="L57" s="2">
        <f t="shared" si="5"/>
        <v>0</v>
      </c>
    </row>
    <row r="58" spans="1:12" ht="56.25" x14ac:dyDescent="0.3">
      <c r="A58" s="4"/>
      <c r="B58" s="8" t="s">
        <v>110</v>
      </c>
      <c r="C58" s="7">
        <v>609</v>
      </c>
      <c r="D58" s="6">
        <v>3</v>
      </c>
      <c r="E58" s="6">
        <v>10</v>
      </c>
      <c r="F58" s="24"/>
      <c r="G58" s="25"/>
      <c r="H58" s="25"/>
      <c r="I58" s="26"/>
      <c r="J58" s="4"/>
      <c r="K58" s="3">
        <f t="shared" si="5"/>
        <v>150000</v>
      </c>
      <c r="L58" s="2">
        <f t="shared" si="5"/>
        <v>0</v>
      </c>
    </row>
    <row r="59" spans="1:12" ht="134.25" customHeight="1" x14ac:dyDescent="0.3">
      <c r="A59" s="4"/>
      <c r="B59" s="8" t="s">
        <v>88</v>
      </c>
      <c r="C59" s="7">
        <v>609</v>
      </c>
      <c r="D59" s="6">
        <v>3</v>
      </c>
      <c r="E59" s="6">
        <v>10</v>
      </c>
      <c r="F59" s="24" t="s">
        <v>68</v>
      </c>
      <c r="G59" s="25" t="s">
        <v>32</v>
      </c>
      <c r="H59" s="25" t="s">
        <v>38</v>
      </c>
      <c r="I59" s="26" t="s">
        <v>11</v>
      </c>
      <c r="J59" s="4"/>
      <c r="K59" s="3">
        <f t="shared" si="5"/>
        <v>150000</v>
      </c>
      <c r="L59" s="2">
        <f t="shared" si="5"/>
        <v>0</v>
      </c>
    </row>
    <row r="60" spans="1:12" ht="37.5" x14ac:dyDescent="0.3">
      <c r="A60" s="4"/>
      <c r="B60" s="8" t="s">
        <v>111</v>
      </c>
      <c r="C60" s="7">
        <v>609</v>
      </c>
      <c r="D60" s="6">
        <v>3</v>
      </c>
      <c r="E60" s="6">
        <v>10</v>
      </c>
      <c r="F60" s="24" t="s">
        <v>68</v>
      </c>
      <c r="G60" s="25" t="s">
        <v>112</v>
      </c>
      <c r="H60" s="25" t="s">
        <v>38</v>
      </c>
      <c r="I60" s="26" t="s">
        <v>11</v>
      </c>
      <c r="J60" s="4"/>
      <c r="K60" s="3">
        <f t="shared" si="5"/>
        <v>150000</v>
      </c>
      <c r="L60" s="2">
        <f t="shared" si="5"/>
        <v>0</v>
      </c>
    </row>
    <row r="61" spans="1:12" ht="37.5" x14ac:dyDescent="0.3">
      <c r="A61" s="4"/>
      <c r="B61" s="8" t="s">
        <v>113</v>
      </c>
      <c r="C61" s="7">
        <v>609</v>
      </c>
      <c r="D61" s="6">
        <v>3</v>
      </c>
      <c r="E61" s="6">
        <v>10</v>
      </c>
      <c r="F61" s="24" t="s">
        <v>68</v>
      </c>
      <c r="G61" s="25" t="s">
        <v>112</v>
      </c>
      <c r="H61" s="25" t="s">
        <v>44</v>
      </c>
      <c r="I61" s="26" t="s">
        <v>11</v>
      </c>
      <c r="J61" s="4"/>
      <c r="K61" s="3">
        <f t="shared" si="5"/>
        <v>150000</v>
      </c>
      <c r="L61" s="2">
        <f t="shared" si="5"/>
        <v>0</v>
      </c>
    </row>
    <row r="62" spans="1:12" x14ac:dyDescent="0.3">
      <c r="A62" s="4"/>
      <c r="B62" s="8" t="s">
        <v>37</v>
      </c>
      <c r="C62" s="7">
        <v>609</v>
      </c>
      <c r="D62" s="6">
        <v>3</v>
      </c>
      <c r="E62" s="6">
        <v>10</v>
      </c>
      <c r="F62" s="24" t="s">
        <v>68</v>
      </c>
      <c r="G62" s="25" t="s">
        <v>112</v>
      </c>
      <c r="H62" s="25" t="s">
        <v>44</v>
      </c>
      <c r="I62" s="26" t="s">
        <v>15</v>
      </c>
      <c r="J62" s="4"/>
      <c r="K62" s="3">
        <f t="shared" si="5"/>
        <v>150000</v>
      </c>
      <c r="L62" s="2">
        <f t="shared" si="5"/>
        <v>0</v>
      </c>
    </row>
    <row r="63" spans="1:12" ht="37.5" x14ac:dyDescent="0.3">
      <c r="A63" s="4"/>
      <c r="B63" s="56" t="s">
        <v>36</v>
      </c>
      <c r="C63" s="7">
        <v>609</v>
      </c>
      <c r="D63" s="6">
        <v>3</v>
      </c>
      <c r="E63" s="6">
        <v>10</v>
      </c>
      <c r="F63" s="24" t="s">
        <v>68</v>
      </c>
      <c r="G63" s="25" t="s">
        <v>112</v>
      </c>
      <c r="H63" s="25" t="s">
        <v>44</v>
      </c>
      <c r="I63" s="26" t="s">
        <v>15</v>
      </c>
      <c r="J63" s="4">
        <v>200</v>
      </c>
      <c r="K63" s="3">
        <f t="shared" si="5"/>
        <v>150000</v>
      </c>
      <c r="L63" s="2">
        <f t="shared" si="5"/>
        <v>0</v>
      </c>
    </row>
    <row r="64" spans="1:12" ht="37.5" x14ac:dyDescent="0.3">
      <c r="A64" s="4"/>
      <c r="B64" s="56" t="s">
        <v>35</v>
      </c>
      <c r="C64" s="7">
        <v>609</v>
      </c>
      <c r="D64" s="6">
        <v>3</v>
      </c>
      <c r="E64" s="6">
        <v>10</v>
      </c>
      <c r="F64" s="24" t="s">
        <v>68</v>
      </c>
      <c r="G64" s="25" t="s">
        <v>112</v>
      </c>
      <c r="H64" s="25" t="s">
        <v>44</v>
      </c>
      <c r="I64" s="26" t="s">
        <v>15</v>
      </c>
      <c r="J64" s="4">
        <v>240</v>
      </c>
      <c r="K64" s="3">
        <v>150000</v>
      </c>
      <c r="L64" s="2">
        <v>0</v>
      </c>
    </row>
    <row r="65" spans="1:12" x14ac:dyDescent="0.3">
      <c r="A65" s="4"/>
      <c r="B65" s="8" t="s">
        <v>47</v>
      </c>
      <c r="C65" s="7">
        <v>609</v>
      </c>
      <c r="D65" s="6">
        <v>4</v>
      </c>
      <c r="E65" s="6">
        <v>0</v>
      </c>
      <c r="F65" s="24"/>
      <c r="G65" s="25"/>
      <c r="H65" s="25"/>
      <c r="I65" s="26"/>
      <c r="J65" s="4"/>
      <c r="K65" s="3">
        <f>K66</f>
        <v>2282220</v>
      </c>
      <c r="L65" s="2">
        <v>0</v>
      </c>
    </row>
    <row r="66" spans="1:12" x14ac:dyDescent="0.3">
      <c r="A66" s="4"/>
      <c r="B66" s="8" t="s">
        <v>31</v>
      </c>
      <c r="C66" s="7">
        <v>609</v>
      </c>
      <c r="D66" s="6">
        <v>4</v>
      </c>
      <c r="E66" s="6">
        <v>9</v>
      </c>
      <c r="F66" s="24"/>
      <c r="G66" s="25"/>
      <c r="H66" s="25"/>
      <c r="I66" s="26"/>
      <c r="J66" s="4"/>
      <c r="K66" s="3">
        <f t="shared" ref="K66:L71" si="6">K67</f>
        <v>2282220</v>
      </c>
      <c r="L66" s="2">
        <f t="shared" si="6"/>
        <v>0</v>
      </c>
    </row>
    <row r="67" spans="1:12" ht="115.5" customHeight="1" x14ac:dyDescent="0.3">
      <c r="A67" s="4"/>
      <c r="B67" s="27" t="s">
        <v>88</v>
      </c>
      <c r="C67" s="7">
        <v>609</v>
      </c>
      <c r="D67" s="6">
        <v>4</v>
      </c>
      <c r="E67" s="6">
        <v>9</v>
      </c>
      <c r="F67" s="24">
        <v>11</v>
      </c>
      <c r="G67" s="25">
        <v>0</v>
      </c>
      <c r="H67" s="25" t="s">
        <v>38</v>
      </c>
      <c r="I67" s="26" t="s">
        <v>11</v>
      </c>
      <c r="J67" s="4"/>
      <c r="K67" s="3">
        <f>K68</f>
        <v>2282220</v>
      </c>
      <c r="L67" s="2">
        <f t="shared" si="6"/>
        <v>0</v>
      </c>
    </row>
    <row r="68" spans="1:12" ht="62.25" customHeight="1" x14ac:dyDescent="0.3">
      <c r="A68" s="4"/>
      <c r="B68" s="27" t="s">
        <v>17</v>
      </c>
      <c r="C68" s="7">
        <v>609</v>
      </c>
      <c r="D68" s="6">
        <v>4</v>
      </c>
      <c r="E68" s="6">
        <v>9</v>
      </c>
      <c r="F68" s="24">
        <v>11</v>
      </c>
      <c r="G68" s="25" t="s">
        <v>45</v>
      </c>
      <c r="H68" s="25" t="s">
        <v>38</v>
      </c>
      <c r="I68" s="26" t="s">
        <v>11</v>
      </c>
      <c r="J68" s="4"/>
      <c r="K68" s="3">
        <f t="shared" si="6"/>
        <v>2282220</v>
      </c>
      <c r="L68" s="2">
        <f t="shared" si="6"/>
        <v>0</v>
      </c>
    </row>
    <row r="69" spans="1:12" ht="37.5" x14ac:dyDescent="0.3">
      <c r="A69" s="4"/>
      <c r="B69" s="27" t="s">
        <v>18</v>
      </c>
      <c r="C69" s="7">
        <v>609</v>
      </c>
      <c r="D69" s="6">
        <v>4</v>
      </c>
      <c r="E69" s="6">
        <v>9</v>
      </c>
      <c r="F69" s="24">
        <v>11</v>
      </c>
      <c r="G69" s="25" t="s">
        <v>45</v>
      </c>
      <c r="H69" s="25" t="s">
        <v>44</v>
      </c>
      <c r="I69" s="26" t="s">
        <v>11</v>
      </c>
      <c r="J69" s="4"/>
      <c r="K69" s="3">
        <f t="shared" si="6"/>
        <v>2282220</v>
      </c>
      <c r="L69" s="2">
        <f t="shared" si="6"/>
        <v>0</v>
      </c>
    </row>
    <row r="70" spans="1:12" x14ac:dyDescent="0.3">
      <c r="A70" s="4"/>
      <c r="B70" s="27" t="s">
        <v>37</v>
      </c>
      <c r="C70" s="7">
        <v>609</v>
      </c>
      <c r="D70" s="6">
        <v>4</v>
      </c>
      <c r="E70" s="6">
        <v>9</v>
      </c>
      <c r="F70" s="24">
        <v>11</v>
      </c>
      <c r="G70" s="25" t="s">
        <v>45</v>
      </c>
      <c r="H70" s="25" t="s">
        <v>44</v>
      </c>
      <c r="I70" s="26" t="s">
        <v>15</v>
      </c>
      <c r="J70" s="4"/>
      <c r="K70" s="3">
        <f t="shared" si="6"/>
        <v>2282220</v>
      </c>
      <c r="L70" s="2">
        <f t="shared" si="6"/>
        <v>0</v>
      </c>
    </row>
    <row r="71" spans="1:12" ht="39" customHeight="1" x14ac:dyDescent="0.3">
      <c r="A71" s="4"/>
      <c r="B71" s="8" t="s">
        <v>36</v>
      </c>
      <c r="C71" s="7">
        <v>609</v>
      </c>
      <c r="D71" s="6">
        <v>4</v>
      </c>
      <c r="E71" s="6">
        <v>9</v>
      </c>
      <c r="F71" s="24">
        <v>11</v>
      </c>
      <c r="G71" s="25" t="s">
        <v>45</v>
      </c>
      <c r="H71" s="25" t="s">
        <v>44</v>
      </c>
      <c r="I71" s="26" t="s">
        <v>15</v>
      </c>
      <c r="J71" s="4">
        <v>200</v>
      </c>
      <c r="K71" s="3">
        <f t="shared" si="6"/>
        <v>2282220</v>
      </c>
      <c r="L71" s="2">
        <f t="shared" si="6"/>
        <v>0</v>
      </c>
    </row>
    <row r="72" spans="1:12" ht="38.25" customHeight="1" x14ac:dyDescent="0.3">
      <c r="A72" s="4"/>
      <c r="B72" s="8" t="s">
        <v>35</v>
      </c>
      <c r="C72" s="7">
        <v>609</v>
      </c>
      <c r="D72" s="6">
        <v>4</v>
      </c>
      <c r="E72" s="6">
        <v>9</v>
      </c>
      <c r="F72" s="24">
        <v>11</v>
      </c>
      <c r="G72" s="25" t="s">
        <v>45</v>
      </c>
      <c r="H72" s="25" t="s">
        <v>44</v>
      </c>
      <c r="I72" s="26" t="s">
        <v>15</v>
      </c>
      <c r="J72" s="4">
        <v>240</v>
      </c>
      <c r="K72" s="3">
        <v>2282220</v>
      </c>
      <c r="L72" s="2">
        <v>0</v>
      </c>
    </row>
    <row r="73" spans="1:12" x14ac:dyDescent="0.3">
      <c r="A73" s="4"/>
      <c r="B73" s="29" t="s">
        <v>50</v>
      </c>
      <c r="C73" s="7">
        <v>609</v>
      </c>
      <c r="D73" s="6">
        <v>5</v>
      </c>
      <c r="E73" s="6">
        <v>0</v>
      </c>
      <c r="F73" s="24"/>
      <c r="G73" s="25"/>
      <c r="H73" s="25"/>
      <c r="I73" s="26"/>
      <c r="J73" s="4"/>
      <c r="K73" s="3">
        <f>K77+K74+K87</f>
        <v>6145360.8799999999</v>
      </c>
      <c r="L73" s="3">
        <f>L77+L74+L87</f>
        <v>5783392.5899999999</v>
      </c>
    </row>
    <row r="74" spans="1:12" ht="81" customHeight="1" x14ac:dyDescent="0.3">
      <c r="A74" s="4"/>
      <c r="B74" s="29" t="s">
        <v>80</v>
      </c>
      <c r="C74" s="7">
        <v>609</v>
      </c>
      <c r="D74" s="6">
        <v>5</v>
      </c>
      <c r="E74" s="6">
        <v>2</v>
      </c>
      <c r="F74" s="24" t="s">
        <v>68</v>
      </c>
      <c r="G74" s="25" t="s">
        <v>33</v>
      </c>
      <c r="H74" s="25" t="s">
        <v>44</v>
      </c>
      <c r="I74" s="26" t="s">
        <v>81</v>
      </c>
      <c r="J74" s="4"/>
      <c r="K74" s="3">
        <v>12000</v>
      </c>
      <c r="L74" s="2">
        <v>12000</v>
      </c>
    </row>
    <row r="75" spans="1:12" ht="42" customHeight="1" x14ac:dyDescent="0.3">
      <c r="A75" s="4"/>
      <c r="B75" s="29" t="s">
        <v>36</v>
      </c>
      <c r="C75" s="7">
        <v>609</v>
      </c>
      <c r="D75" s="6">
        <v>5</v>
      </c>
      <c r="E75" s="6">
        <v>2</v>
      </c>
      <c r="F75" s="24" t="s">
        <v>68</v>
      </c>
      <c r="G75" s="25" t="s">
        <v>33</v>
      </c>
      <c r="H75" s="25" t="s">
        <v>44</v>
      </c>
      <c r="I75" s="26" t="s">
        <v>81</v>
      </c>
      <c r="J75" s="4">
        <v>200</v>
      </c>
      <c r="K75" s="3">
        <v>12000</v>
      </c>
      <c r="L75" s="2">
        <v>12000</v>
      </c>
    </row>
    <row r="76" spans="1:12" ht="42" customHeight="1" x14ac:dyDescent="0.3">
      <c r="A76" s="4"/>
      <c r="B76" s="29" t="s">
        <v>35</v>
      </c>
      <c r="C76" s="7">
        <v>609</v>
      </c>
      <c r="D76" s="6">
        <v>5</v>
      </c>
      <c r="E76" s="6">
        <v>2</v>
      </c>
      <c r="F76" s="24" t="s">
        <v>68</v>
      </c>
      <c r="G76" s="25" t="s">
        <v>33</v>
      </c>
      <c r="H76" s="25" t="s">
        <v>44</v>
      </c>
      <c r="I76" s="26" t="s">
        <v>81</v>
      </c>
      <c r="J76" s="4">
        <v>240</v>
      </c>
      <c r="K76" s="3">
        <v>12000</v>
      </c>
      <c r="L76" s="2">
        <v>12000</v>
      </c>
    </row>
    <row r="77" spans="1:12" x14ac:dyDescent="0.3">
      <c r="A77" s="4"/>
      <c r="B77" s="29" t="s">
        <v>53</v>
      </c>
      <c r="C77" s="7">
        <v>609</v>
      </c>
      <c r="D77" s="6">
        <v>5</v>
      </c>
      <c r="E77" s="6">
        <v>3</v>
      </c>
      <c r="F77" s="24"/>
      <c r="G77" s="25"/>
      <c r="H77" s="25"/>
      <c r="I77" s="26"/>
      <c r="J77" s="4"/>
      <c r="K77" s="3">
        <f>K78</f>
        <v>361968.29</v>
      </c>
      <c r="L77" s="2">
        <f t="shared" ref="K77:L82" si="7">L78</f>
        <v>0</v>
      </c>
    </row>
    <row r="78" spans="1:12" ht="117" customHeight="1" x14ac:dyDescent="0.3">
      <c r="A78" s="4"/>
      <c r="B78" s="27" t="s">
        <v>88</v>
      </c>
      <c r="C78" s="7">
        <v>609</v>
      </c>
      <c r="D78" s="6">
        <v>5</v>
      </c>
      <c r="E78" s="6">
        <v>3</v>
      </c>
      <c r="F78" s="24">
        <v>11</v>
      </c>
      <c r="G78" s="25">
        <v>0</v>
      </c>
      <c r="H78" s="25" t="s">
        <v>38</v>
      </c>
      <c r="I78" s="26" t="s">
        <v>11</v>
      </c>
      <c r="J78" s="4"/>
      <c r="K78" s="3">
        <f t="shared" si="7"/>
        <v>361968.29</v>
      </c>
      <c r="L78" s="2">
        <f t="shared" si="7"/>
        <v>0</v>
      </c>
    </row>
    <row r="79" spans="1:12" ht="39.75" customHeight="1" x14ac:dyDescent="0.3">
      <c r="A79" s="4"/>
      <c r="B79" s="27" t="s">
        <v>19</v>
      </c>
      <c r="C79" s="7">
        <v>609</v>
      </c>
      <c r="D79" s="6">
        <v>5</v>
      </c>
      <c r="E79" s="6">
        <v>3</v>
      </c>
      <c r="F79" s="24">
        <v>11</v>
      </c>
      <c r="G79" s="25" t="s">
        <v>34</v>
      </c>
      <c r="H79" s="25" t="s">
        <v>38</v>
      </c>
      <c r="I79" s="26" t="s">
        <v>11</v>
      </c>
      <c r="J79" s="4"/>
      <c r="K79" s="3">
        <f t="shared" si="7"/>
        <v>361968.29</v>
      </c>
      <c r="L79" s="2">
        <f t="shared" si="7"/>
        <v>0</v>
      </c>
    </row>
    <row r="80" spans="1:12" ht="23.25" customHeight="1" x14ac:dyDescent="0.3">
      <c r="A80" s="4"/>
      <c r="B80" s="27" t="s">
        <v>20</v>
      </c>
      <c r="C80" s="7">
        <v>609</v>
      </c>
      <c r="D80" s="6">
        <v>5</v>
      </c>
      <c r="E80" s="6">
        <v>3</v>
      </c>
      <c r="F80" s="24">
        <v>11</v>
      </c>
      <c r="G80" s="25" t="s">
        <v>34</v>
      </c>
      <c r="H80" s="25" t="s">
        <v>44</v>
      </c>
      <c r="I80" s="26" t="s">
        <v>11</v>
      </c>
      <c r="J80" s="4"/>
      <c r="K80" s="3">
        <f>K81+K84</f>
        <v>361968.29</v>
      </c>
      <c r="L80" s="2">
        <f t="shared" si="7"/>
        <v>0</v>
      </c>
    </row>
    <row r="81" spans="1:12" ht="21.75" customHeight="1" x14ac:dyDescent="0.3">
      <c r="A81" s="4"/>
      <c r="B81" s="27" t="s">
        <v>37</v>
      </c>
      <c r="C81" s="7">
        <v>609</v>
      </c>
      <c r="D81" s="6">
        <v>5</v>
      </c>
      <c r="E81" s="6">
        <v>3</v>
      </c>
      <c r="F81" s="24">
        <v>11</v>
      </c>
      <c r="G81" s="25" t="s">
        <v>34</v>
      </c>
      <c r="H81" s="25" t="s">
        <v>44</v>
      </c>
      <c r="I81" s="26" t="s">
        <v>15</v>
      </c>
      <c r="J81" s="4"/>
      <c r="K81" s="3">
        <f t="shared" si="7"/>
        <v>360968.29</v>
      </c>
      <c r="L81" s="2">
        <f t="shared" si="7"/>
        <v>0</v>
      </c>
    </row>
    <row r="82" spans="1:12" ht="39" customHeight="1" x14ac:dyDescent="0.3">
      <c r="A82" s="4"/>
      <c r="B82" s="8" t="s">
        <v>36</v>
      </c>
      <c r="C82" s="7">
        <v>609</v>
      </c>
      <c r="D82" s="6">
        <v>5</v>
      </c>
      <c r="E82" s="6">
        <v>3</v>
      </c>
      <c r="F82" s="24">
        <v>11</v>
      </c>
      <c r="G82" s="25" t="s">
        <v>34</v>
      </c>
      <c r="H82" s="25" t="s">
        <v>44</v>
      </c>
      <c r="I82" s="26" t="s">
        <v>15</v>
      </c>
      <c r="J82" s="4">
        <v>200</v>
      </c>
      <c r="K82" s="3">
        <f t="shared" si="7"/>
        <v>360968.29</v>
      </c>
      <c r="L82" s="2">
        <f t="shared" si="7"/>
        <v>0</v>
      </c>
    </row>
    <row r="83" spans="1:12" ht="38.25" customHeight="1" x14ac:dyDescent="0.3">
      <c r="A83" s="4"/>
      <c r="B83" s="8" t="s">
        <v>35</v>
      </c>
      <c r="C83" s="7">
        <v>609</v>
      </c>
      <c r="D83" s="6">
        <v>5</v>
      </c>
      <c r="E83" s="6">
        <v>3</v>
      </c>
      <c r="F83" s="24">
        <v>11</v>
      </c>
      <c r="G83" s="25" t="s">
        <v>34</v>
      </c>
      <c r="H83" s="25" t="s">
        <v>44</v>
      </c>
      <c r="I83" s="26" t="s">
        <v>15</v>
      </c>
      <c r="J83" s="4">
        <v>240</v>
      </c>
      <c r="K83" s="3">
        <v>360968.29</v>
      </c>
      <c r="L83" s="2">
        <v>0</v>
      </c>
    </row>
    <row r="84" spans="1:12" ht="63" customHeight="1" x14ac:dyDescent="0.3">
      <c r="A84" s="4"/>
      <c r="B84" s="8" t="s">
        <v>86</v>
      </c>
      <c r="C84" s="7">
        <v>609</v>
      </c>
      <c r="D84" s="6">
        <v>5</v>
      </c>
      <c r="E84" s="6">
        <v>3</v>
      </c>
      <c r="F84" s="24" t="s">
        <v>68</v>
      </c>
      <c r="G84" s="25" t="s">
        <v>34</v>
      </c>
      <c r="H84" s="25" t="s">
        <v>44</v>
      </c>
      <c r="I84" s="26" t="s">
        <v>87</v>
      </c>
      <c r="J84" s="4"/>
      <c r="K84" s="3">
        <v>1000</v>
      </c>
      <c r="L84" s="2">
        <v>0</v>
      </c>
    </row>
    <row r="85" spans="1:12" ht="38.25" customHeight="1" x14ac:dyDescent="0.3">
      <c r="A85" s="4"/>
      <c r="B85" s="8" t="s">
        <v>43</v>
      </c>
      <c r="C85" s="7">
        <v>609</v>
      </c>
      <c r="D85" s="6">
        <v>5</v>
      </c>
      <c r="E85" s="6">
        <v>3</v>
      </c>
      <c r="F85" s="24" t="s">
        <v>68</v>
      </c>
      <c r="G85" s="25" t="s">
        <v>34</v>
      </c>
      <c r="H85" s="25" t="s">
        <v>44</v>
      </c>
      <c r="I85" s="26" t="s">
        <v>87</v>
      </c>
      <c r="J85" s="4">
        <v>500</v>
      </c>
      <c r="K85" s="3">
        <v>1000</v>
      </c>
      <c r="L85" s="2">
        <v>0</v>
      </c>
    </row>
    <row r="86" spans="1:12" ht="38.25" customHeight="1" x14ac:dyDescent="0.3">
      <c r="A86" s="4"/>
      <c r="B86" s="8" t="s">
        <v>54</v>
      </c>
      <c r="C86" s="7">
        <v>609</v>
      </c>
      <c r="D86" s="6">
        <v>5</v>
      </c>
      <c r="E86" s="6">
        <v>3</v>
      </c>
      <c r="F86" s="24" t="s">
        <v>68</v>
      </c>
      <c r="G86" s="25" t="s">
        <v>34</v>
      </c>
      <c r="H86" s="25" t="s">
        <v>44</v>
      </c>
      <c r="I86" s="26" t="s">
        <v>87</v>
      </c>
      <c r="J86" s="4">
        <v>540</v>
      </c>
      <c r="K86" s="3">
        <v>1000</v>
      </c>
      <c r="L86" s="2">
        <v>0</v>
      </c>
    </row>
    <row r="87" spans="1:12" ht="38.25" customHeight="1" x14ac:dyDescent="0.3">
      <c r="A87" s="4"/>
      <c r="B87" s="8" t="s">
        <v>98</v>
      </c>
      <c r="C87" s="7">
        <v>609</v>
      </c>
      <c r="D87" s="6">
        <v>5</v>
      </c>
      <c r="E87" s="6">
        <v>5</v>
      </c>
      <c r="F87" s="24"/>
      <c r="G87" s="25"/>
      <c r="H87" s="25"/>
      <c r="I87" s="26"/>
      <c r="J87" s="4"/>
      <c r="K87" s="3">
        <f>K88+K92</f>
        <v>5771392.5899999999</v>
      </c>
      <c r="L87" s="3">
        <f>L88+L92</f>
        <v>5771392.5899999999</v>
      </c>
    </row>
    <row r="88" spans="1:12" ht="38.25" customHeight="1" x14ac:dyDescent="0.3">
      <c r="A88" s="4"/>
      <c r="B88" s="8" t="s">
        <v>99</v>
      </c>
      <c r="C88" s="7">
        <v>609</v>
      </c>
      <c r="D88" s="6">
        <v>5</v>
      </c>
      <c r="E88" s="6">
        <v>5</v>
      </c>
      <c r="F88" s="24" t="s">
        <v>68</v>
      </c>
      <c r="G88" s="25" t="s">
        <v>34</v>
      </c>
      <c r="H88" s="25" t="s">
        <v>100</v>
      </c>
      <c r="I88" s="26" t="s">
        <v>11</v>
      </c>
      <c r="J88" s="4"/>
      <c r="K88" s="3">
        <f t="shared" ref="K88:L90" si="8">K89</f>
        <v>120000</v>
      </c>
      <c r="L88" s="2">
        <f t="shared" si="8"/>
        <v>120000</v>
      </c>
    </row>
    <row r="89" spans="1:12" ht="38.25" customHeight="1" x14ac:dyDescent="0.3">
      <c r="A89" s="4"/>
      <c r="B89" s="8" t="s">
        <v>101</v>
      </c>
      <c r="C89" s="7">
        <v>609</v>
      </c>
      <c r="D89" s="6">
        <v>5</v>
      </c>
      <c r="E89" s="6">
        <v>5</v>
      </c>
      <c r="F89" s="24" t="s">
        <v>68</v>
      </c>
      <c r="G89" s="25" t="s">
        <v>34</v>
      </c>
      <c r="H89" s="25" t="s">
        <v>100</v>
      </c>
      <c r="I89" s="26" t="s">
        <v>102</v>
      </c>
      <c r="J89" s="4"/>
      <c r="K89" s="3">
        <f t="shared" si="8"/>
        <v>120000</v>
      </c>
      <c r="L89" s="2">
        <f t="shared" si="8"/>
        <v>120000</v>
      </c>
    </row>
    <row r="90" spans="1:12" ht="38.25" customHeight="1" x14ac:dyDescent="0.3">
      <c r="A90" s="4"/>
      <c r="B90" s="29" t="s">
        <v>103</v>
      </c>
      <c r="C90" s="7">
        <v>609</v>
      </c>
      <c r="D90" s="6">
        <v>5</v>
      </c>
      <c r="E90" s="6">
        <v>5</v>
      </c>
      <c r="F90" s="24" t="s">
        <v>68</v>
      </c>
      <c r="G90" s="25" t="s">
        <v>34</v>
      </c>
      <c r="H90" s="25" t="s">
        <v>100</v>
      </c>
      <c r="I90" s="26" t="s">
        <v>102</v>
      </c>
      <c r="J90" s="4">
        <v>400</v>
      </c>
      <c r="K90" s="3">
        <f t="shared" si="8"/>
        <v>120000</v>
      </c>
      <c r="L90" s="2">
        <f t="shared" si="8"/>
        <v>120000</v>
      </c>
    </row>
    <row r="91" spans="1:12" ht="38.25" customHeight="1" x14ac:dyDescent="0.3">
      <c r="A91" s="4"/>
      <c r="B91" s="29" t="s">
        <v>104</v>
      </c>
      <c r="C91" s="7">
        <v>609</v>
      </c>
      <c r="D91" s="6">
        <v>5</v>
      </c>
      <c r="E91" s="6">
        <v>5</v>
      </c>
      <c r="F91" s="24" t="s">
        <v>68</v>
      </c>
      <c r="G91" s="25" t="s">
        <v>34</v>
      </c>
      <c r="H91" s="25" t="s">
        <v>100</v>
      </c>
      <c r="I91" s="26" t="s">
        <v>102</v>
      </c>
      <c r="J91" s="4">
        <v>410</v>
      </c>
      <c r="K91" s="3">
        <v>120000</v>
      </c>
      <c r="L91" s="2">
        <v>120000</v>
      </c>
    </row>
    <row r="92" spans="1:12" ht="38.25" customHeight="1" x14ac:dyDescent="0.3">
      <c r="A92" s="4"/>
      <c r="B92" s="8" t="s">
        <v>105</v>
      </c>
      <c r="C92" s="7">
        <v>609</v>
      </c>
      <c r="D92" s="6">
        <v>5</v>
      </c>
      <c r="E92" s="6">
        <v>5</v>
      </c>
      <c r="F92" s="24" t="s">
        <v>68</v>
      </c>
      <c r="G92" s="25" t="s">
        <v>34</v>
      </c>
      <c r="H92" s="25" t="s">
        <v>106</v>
      </c>
      <c r="I92" s="26" t="s">
        <v>11</v>
      </c>
      <c r="J92" s="4"/>
      <c r="K92" s="3">
        <f t="shared" ref="K92:L92" si="9">K93</f>
        <v>5651392.5899999999</v>
      </c>
      <c r="L92" s="2">
        <f t="shared" si="9"/>
        <v>5651392.5899999999</v>
      </c>
    </row>
    <row r="93" spans="1:12" ht="38.25" customHeight="1" x14ac:dyDescent="0.3">
      <c r="A93" s="4"/>
      <c r="B93" s="8" t="s">
        <v>107</v>
      </c>
      <c r="C93" s="7">
        <v>609</v>
      </c>
      <c r="D93" s="6">
        <v>5</v>
      </c>
      <c r="E93" s="6">
        <v>5</v>
      </c>
      <c r="F93" s="24" t="s">
        <v>68</v>
      </c>
      <c r="G93" s="25" t="s">
        <v>34</v>
      </c>
      <c r="H93" s="25" t="s">
        <v>106</v>
      </c>
      <c r="I93" s="26" t="s">
        <v>108</v>
      </c>
      <c r="J93" s="4"/>
      <c r="K93" s="3">
        <f>K94</f>
        <v>5651392.5899999999</v>
      </c>
      <c r="L93" s="2">
        <f>L94</f>
        <v>5651392.5899999999</v>
      </c>
    </row>
    <row r="94" spans="1:12" ht="38.25" customHeight="1" x14ac:dyDescent="0.3">
      <c r="A94" s="4"/>
      <c r="B94" s="29" t="s">
        <v>103</v>
      </c>
      <c r="C94" s="7">
        <v>609</v>
      </c>
      <c r="D94" s="6">
        <v>5</v>
      </c>
      <c r="E94" s="6">
        <v>5</v>
      </c>
      <c r="F94" s="24" t="s">
        <v>68</v>
      </c>
      <c r="G94" s="25" t="s">
        <v>34</v>
      </c>
      <c r="H94" s="25" t="s">
        <v>106</v>
      </c>
      <c r="I94" s="26" t="s">
        <v>108</v>
      </c>
      <c r="J94" s="4">
        <v>400</v>
      </c>
      <c r="K94" s="3">
        <f>K95</f>
        <v>5651392.5899999999</v>
      </c>
      <c r="L94" s="2">
        <f>L95</f>
        <v>5651392.5899999999</v>
      </c>
    </row>
    <row r="95" spans="1:12" ht="38.25" customHeight="1" x14ac:dyDescent="0.3">
      <c r="A95" s="4"/>
      <c r="B95" s="29" t="s">
        <v>104</v>
      </c>
      <c r="C95" s="7">
        <v>609</v>
      </c>
      <c r="D95" s="6">
        <v>5</v>
      </c>
      <c r="E95" s="6">
        <v>5</v>
      </c>
      <c r="F95" s="24" t="s">
        <v>68</v>
      </c>
      <c r="G95" s="25" t="s">
        <v>34</v>
      </c>
      <c r="H95" s="25" t="s">
        <v>106</v>
      </c>
      <c r="I95" s="26" t="s">
        <v>108</v>
      </c>
      <c r="J95" s="4">
        <v>410</v>
      </c>
      <c r="K95" s="3">
        <v>5651392.5899999999</v>
      </c>
      <c r="L95" s="2">
        <v>5651392.5899999999</v>
      </c>
    </row>
    <row r="96" spans="1:12" x14ac:dyDescent="0.3">
      <c r="A96" s="4"/>
      <c r="B96" s="29" t="s">
        <v>30</v>
      </c>
      <c r="C96" s="7">
        <v>609</v>
      </c>
      <c r="D96" s="6">
        <v>8</v>
      </c>
      <c r="E96" s="6">
        <v>0</v>
      </c>
      <c r="F96" s="24"/>
      <c r="G96" s="25"/>
      <c r="H96" s="25"/>
      <c r="I96" s="26"/>
      <c r="J96" s="4"/>
      <c r="K96" s="3">
        <f t="shared" ref="K96:L101" si="10">K97</f>
        <v>6434943.3700000001</v>
      </c>
      <c r="L96" s="2">
        <f t="shared" si="10"/>
        <v>0</v>
      </c>
    </row>
    <row r="97" spans="1:12" ht="21" customHeight="1" x14ac:dyDescent="0.3">
      <c r="A97" s="4"/>
      <c r="B97" s="29" t="s">
        <v>29</v>
      </c>
      <c r="C97" s="7">
        <v>609</v>
      </c>
      <c r="D97" s="6">
        <v>8</v>
      </c>
      <c r="E97" s="6">
        <v>1</v>
      </c>
      <c r="F97" s="24"/>
      <c r="G97" s="25"/>
      <c r="H97" s="25"/>
      <c r="I97" s="26"/>
      <c r="J97" s="4"/>
      <c r="K97" s="3">
        <f t="shared" si="10"/>
        <v>6434943.3700000001</v>
      </c>
      <c r="L97" s="2">
        <f t="shared" si="10"/>
        <v>0</v>
      </c>
    </row>
    <row r="98" spans="1:12" ht="117" customHeight="1" x14ac:dyDescent="0.3">
      <c r="A98" s="4"/>
      <c r="B98" s="27" t="s">
        <v>88</v>
      </c>
      <c r="C98" s="7">
        <v>609</v>
      </c>
      <c r="D98" s="6">
        <v>8</v>
      </c>
      <c r="E98" s="6">
        <v>1</v>
      </c>
      <c r="F98" s="24">
        <v>11</v>
      </c>
      <c r="G98" s="25">
        <v>0</v>
      </c>
      <c r="H98" s="25" t="s">
        <v>38</v>
      </c>
      <c r="I98" s="26" t="s">
        <v>11</v>
      </c>
      <c r="J98" s="4"/>
      <c r="K98" s="3">
        <f t="shared" si="10"/>
        <v>6434943.3700000001</v>
      </c>
      <c r="L98" s="2">
        <f t="shared" si="10"/>
        <v>0</v>
      </c>
    </row>
    <row r="99" spans="1:12" ht="43.5" customHeight="1" x14ac:dyDescent="0.3">
      <c r="A99" s="4"/>
      <c r="B99" s="27" t="s">
        <v>21</v>
      </c>
      <c r="C99" s="7">
        <v>609</v>
      </c>
      <c r="D99" s="6">
        <v>8</v>
      </c>
      <c r="E99" s="6">
        <v>1</v>
      </c>
      <c r="F99" s="24">
        <v>11</v>
      </c>
      <c r="G99" s="25" t="s">
        <v>39</v>
      </c>
      <c r="H99" s="25" t="s">
        <v>38</v>
      </c>
      <c r="I99" s="26" t="s">
        <v>11</v>
      </c>
      <c r="J99" s="4"/>
      <c r="K99" s="3">
        <f t="shared" si="10"/>
        <v>6434943.3700000001</v>
      </c>
      <c r="L99" s="2">
        <f t="shared" si="10"/>
        <v>0</v>
      </c>
    </row>
    <row r="100" spans="1:12" ht="24" customHeight="1" x14ac:dyDescent="0.3">
      <c r="A100" s="4"/>
      <c r="B100" s="27" t="s">
        <v>28</v>
      </c>
      <c r="C100" s="7">
        <v>609</v>
      </c>
      <c r="D100" s="6">
        <v>8</v>
      </c>
      <c r="E100" s="6">
        <v>1</v>
      </c>
      <c r="F100" s="24">
        <v>11</v>
      </c>
      <c r="G100" s="25" t="s">
        <v>39</v>
      </c>
      <c r="H100" s="25" t="s">
        <v>44</v>
      </c>
      <c r="I100" s="26" t="s">
        <v>11</v>
      </c>
      <c r="J100" s="4"/>
      <c r="K100" s="3">
        <f t="shared" si="10"/>
        <v>6434943.3700000001</v>
      </c>
      <c r="L100" s="2">
        <f t="shared" si="10"/>
        <v>0</v>
      </c>
    </row>
    <row r="101" spans="1:12" ht="21.75" customHeight="1" x14ac:dyDescent="0.3">
      <c r="A101" s="4"/>
      <c r="B101" s="27" t="s">
        <v>37</v>
      </c>
      <c r="C101" s="7">
        <v>609</v>
      </c>
      <c r="D101" s="6">
        <v>8</v>
      </c>
      <c r="E101" s="6">
        <v>1</v>
      </c>
      <c r="F101" s="24">
        <v>11</v>
      </c>
      <c r="G101" s="25" t="s">
        <v>39</v>
      </c>
      <c r="H101" s="25" t="s">
        <v>44</v>
      </c>
      <c r="I101" s="26" t="s">
        <v>15</v>
      </c>
      <c r="J101" s="4"/>
      <c r="K101" s="3">
        <f t="shared" si="10"/>
        <v>6434943.3700000001</v>
      </c>
      <c r="L101" s="2">
        <f t="shared" si="10"/>
        <v>0</v>
      </c>
    </row>
    <row r="102" spans="1:12" ht="39" customHeight="1" x14ac:dyDescent="0.3">
      <c r="A102" s="4"/>
      <c r="B102" s="8" t="s">
        <v>52</v>
      </c>
      <c r="C102" s="7">
        <v>609</v>
      </c>
      <c r="D102" s="6">
        <v>8</v>
      </c>
      <c r="E102" s="6">
        <v>1</v>
      </c>
      <c r="F102" s="24">
        <v>11</v>
      </c>
      <c r="G102" s="25" t="s">
        <v>39</v>
      </c>
      <c r="H102" s="25" t="s">
        <v>44</v>
      </c>
      <c r="I102" s="26" t="s">
        <v>15</v>
      </c>
      <c r="J102" s="4">
        <v>600</v>
      </c>
      <c r="K102" s="3">
        <f>K103</f>
        <v>6434943.3700000001</v>
      </c>
      <c r="L102" s="2">
        <f>L103</f>
        <v>0</v>
      </c>
    </row>
    <row r="103" spans="1:12" ht="19.5" customHeight="1" x14ac:dyDescent="0.3">
      <c r="A103" s="4"/>
      <c r="B103" s="8" t="s">
        <v>51</v>
      </c>
      <c r="C103" s="7">
        <v>609</v>
      </c>
      <c r="D103" s="6">
        <v>8</v>
      </c>
      <c r="E103" s="6">
        <v>1</v>
      </c>
      <c r="F103" s="24">
        <v>11</v>
      </c>
      <c r="G103" s="25" t="s">
        <v>39</v>
      </c>
      <c r="H103" s="25" t="s">
        <v>44</v>
      </c>
      <c r="I103" s="26" t="s">
        <v>15</v>
      </c>
      <c r="J103" s="4">
        <v>610</v>
      </c>
      <c r="K103" s="3">
        <v>6434943.3700000001</v>
      </c>
      <c r="L103" s="2">
        <v>0</v>
      </c>
    </row>
    <row r="104" spans="1:12" ht="24" customHeight="1" x14ac:dyDescent="0.3">
      <c r="A104" s="4"/>
      <c r="B104" s="8" t="s">
        <v>69</v>
      </c>
      <c r="C104" s="7">
        <v>609</v>
      </c>
      <c r="D104" s="6">
        <v>10</v>
      </c>
      <c r="E104" s="6">
        <v>0</v>
      </c>
      <c r="F104" s="24"/>
      <c r="G104" s="25"/>
      <c r="H104" s="25"/>
      <c r="I104" s="26"/>
      <c r="J104" s="4"/>
      <c r="K104" s="3">
        <f t="shared" ref="K104:K110" si="11">K105</f>
        <v>346595.52</v>
      </c>
      <c r="L104" s="2">
        <v>0</v>
      </c>
    </row>
    <row r="105" spans="1:12" ht="21" customHeight="1" x14ac:dyDescent="0.3">
      <c r="A105" s="4"/>
      <c r="B105" s="8" t="s">
        <v>70</v>
      </c>
      <c r="C105" s="7">
        <v>609</v>
      </c>
      <c r="D105" s="6">
        <v>10</v>
      </c>
      <c r="E105" s="6">
        <v>1</v>
      </c>
      <c r="F105" s="24"/>
      <c r="G105" s="25"/>
      <c r="H105" s="25"/>
      <c r="I105" s="26"/>
      <c r="J105" s="4"/>
      <c r="K105" s="3">
        <f t="shared" si="11"/>
        <v>346595.52</v>
      </c>
      <c r="L105" s="2">
        <v>0</v>
      </c>
    </row>
    <row r="106" spans="1:12" ht="117.75" customHeight="1" x14ac:dyDescent="0.3">
      <c r="A106" s="4"/>
      <c r="B106" s="8" t="s">
        <v>88</v>
      </c>
      <c r="C106" s="7">
        <v>609</v>
      </c>
      <c r="D106" s="6">
        <v>10</v>
      </c>
      <c r="E106" s="6">
        <v>1</v>
      </c>
      <c r="F106" s="24" t="s">
        <v>68</v>
      </c>
      <c r="G106" s="25" t="s">
        <v>32</v>
      </c>
      <c r="H106" s="25" t="s">
        <v>38</v>
      </c>
      <c r="I106" s="26" t="s">
        <v>11</v>
      </c>
      <c r="J106" s="4"/>
      <c r="K106" s="3">
        <f t="shared" si="11"/>
        <v>346595.52</v>
      </c>
      <c r="L106" s="2">
        <v>0</v>
      </c>
    </row>
    <row r="107" spans="1:12" ht="81" customHeight="1" x14ac:dyDescent="0.3">
      <c r="A107" s="4"/>
      <c r="B107" s="8" t="s">
        <v>8</v>
      </c>
      <c r="C107" s="7">
        <v>609</v>
      </c>
      <c r="D107" s="6">
        <v>10</v>
      </c>
      <c r="E107" s="6">
        <v>1</v>
      </c>
      <c r="F107" s="24" t="s">
        <v>68</v>
      </c>
      <c r="G107" s="25" t="s">
        <v>33</v>
      </c>
      <c r="H107" s="25" t="s">
        <v>38</v>
      </c>
      <c r="I107" s="26" t="s">
        <v>11</v>
      </c>
      <c r="J107" s="4"/>
      <c r="K107" s="3">
        <f t="shared" si="11"/>
        <v>346595.52</v>
      </c>
      <c r="L107" s="2">
        <v>0</v>
      </c>
    </row>
    <row r="108" spans="1:12" ht="77.25" customHeight="1" x14ac:dyDescent="0.3">
      <c r="A108" s="4"/>
      <c r="B108" s="8" t="s">
        <v>90</v>
      </c>
      <c r="C108" s="7">
        <v>609</v>
      </c>
      <c r="D108" s="6">
        <v>10</v>
      </c>
      <c r="E108" s="6">
        <v>1</v>
      </c>
      <c r="F108" s="24" t="s">
        <v>68</v>
      </c>
      <c r="G108" s="25" t="s">
        <v>33</v>
      </c>
      <c r="H108" s="25" t="s">
        <v>44</v>
      </c>
      <c r="I108" s="26" t="s">
        <v>11</v>
      </c>
      <c r="J108" s="4"/>
      <c r="K108" s="3">
        <f t="shared" si="11"/>
        <v>346595.52</v>
      </c>
      <c r="L108" s="2">
        <v>0</v>
      </c>
    </row>
    <row r="109" spans="1:12" ht="19.5" customHeight="1" x14ac:dyDescent="0.3">
      <c r="A109" s="4"/>
      <c r="B109" s="8" t="s">
        <v>37</v>
      </c>
      <c r="C109" s="7">
        <v>609</v>
      </c>
      <c r="D109" s="6">
        <v>10</v>
      </c>
      <c r="E109" s="6">
        <v>1</v>
      </c>
      <c r="F109" s="24" t="s">
        <v>68</v>
      </c>
      <c r="G109" s="25" t="s">
        <v>33</v>
      </c>
      <c r="H109" s="25" t="s">
        <v>44</v>
      </c>
      <c r="I109" s="26" t="s">
        <v>15</v>
      </c>
      <c r="J109" s="4"/>
      <c r="K109" s="3">
        <f t="shared" si="11"/>
        <v>346595.52</v>
      </c>
      <c r="L109" s="2">
        <v>0</v>
      </c>
    </row>
    <row r="110" spans="1:12" ht="18.75" customHeight="1" x14ac:dyDescent="0.3">
      <c r="A110" s="4"/>
      <c r="B110" s="8" t="s">
        <v>71</v>
      </c>
      <c r="C110" s="7">
        <v>609</v>
      </c>
      <c r="D110" s="6">
        <v>10</v>
      </c>
      <c r="E110" s="6">
        <v>1</v>
      </c>
      <c r="F110" s="24" t="s">
        <v>68</v>
      </c>
      <c r="G110" s="25" t="s">
        <v>33</v>
      </c>
      <c r="H110" s="25" t="s">
        <v>44</v>
      </c>
      <c r="I110" s="26" t="s">
        <v>15</v>
      </c>
      <c r="J110" s="4">
        <v>300</v>
      </c>
      <c r="K110" s="3">
        <f t="shared" si="11"/>
        <v>346595.52</v>
      </c>
      <c r="L110" s="2">
        <v>0</v>
      </c>
    </row>
    <row r="111" spans="1:12" ht="39.75" customHeight="1" x14ac:dyDescent="0.3">
      <c r="A111" s="4"/>
      <c r="B111" s="8" t="s">
        <v>72</v>
      </c>
      <c r="C111" s="7">
        <v>609</v>
      </c>
      <c r="D111" s="6">
        <v>10</v>
      </c>
      <c r="E111" s="6">
        <v>1</v>
      </c>
      <c r="F111" s="24" t="s">
        <v>68</v>
      </c>
      <c r="G111" s="25" t="s">
        <v>33</v>
      </c>
      <c r="H111" s="25" t="s">
        <v>44</v>
      </c>
      <c r="I111" s="26" t="s">
        <v>15</v>
      </c>
      <c r="J111" s="4">
        <v>320</v>
      </c>
      <c r="K111" s="3">
        <v>346595.52</v>
      </c>
      <c r="L111" s="2">
        <v>0</v>
      </c>
    </row>
    <row r="112" spans="1:12" ht="19.5" customHeight="1" x14ac:dyDescent="0.3">
      <c r="A112" s="4"/>
      <c r="B112" s="8" t="s">
        <v>73</v>
      </c>
      <c r="C112" s="50">
        <v>609</v>
      </c>
      <c r="D112" s="51">
        <v>11</v>
      </c>
      <c r="E112" s="51">
        <v>0</v>
      </c>
      <c r="F112" s="24"/>
      <c r="G112" s="25"/>
      <c r="H112" s="25"/>
      <c r="I112" s="52"/>
      <c r="J112" s="16"/>
      <c r="K112" s="3">
        <f t="shared" ref="K112:K116" si="12">K113</f>
        <v>5000</v>
      </c>
      <c r="L112" s="2">
        <v>0</v>
      </c>
    </row>
    <row r="113" spans="1:12" ht="19.5" customHeight="1" x14ac:dyDescent="0.3">
      <c r="A113" s="4"/>
      <c r="B113" s="8" t="s">
        <v>74</v>
      </c>
      <c r="C113" s="50">
        <v>609</v>
      </c>
      <c r="D113" s="51">
        <v>11</v>
      </c>
      <c r="E113" s="51">
        <v>2</v>
      </c>
      <c r="F113" s="24"/>
      <c r="G113" s="25"/>
      <c r="H113" s="25"/>
      <c r="I113" s="52"/>
      <c r="J113" s="16"/>
      <c r="K113" s="3">
        <f t="shared" si="12"/>
        <v>5000</v>
      </c>
      <c r="L113" s="2">
        <v>0</v>
      </c>
    </row>
    <row r="114" spans="1:12" ht="117" customHeight="1" x14ac:dyDescent="0.3">
      <c r="A114" s="4"/>
      <c r="B114" s="8" t="s">
        <v>88</v>
      </c>
      <c r="C114" s="50">
        <v>609</v>
      </c>
      <c r="D114" s="51">
        <v>11</v>
      </c>
      <c r="E114" s="51">
        <v>2</v>
      </c>
      <c r="F114" s="24" t="s">
        <v>68</v>
      </c>
      <c r="G114" s="25" t="s">
        <v>32</v>
      </c>
      <c r="H114" s="25" t="s">
        <v>38</v>
      </c>
      <c r="I114" s="52" t="s">
        <v>11</v>
      </c>
      <c r="J114" s="16"/>
      <c r="K114" s="3">
        <f t="shared" si="12"/>
        <v>5000</v>
      </c>
      <c r="L114" s="2">
        <v>0</v>
      </c>
    </row>
    <row r="115" spans="1:12" ht="45.75" customHeight="1" x14ac:dyDescent="0.3">
      <c r="A115" s="4"/>
      <c r="B115" s="8" t="s">
        <v>75</v>
      </c>
      <c r="C115" s="50">
        <v>609</v>
      </c>
      <c r="D115" s="51">
        <v>11</v>
      </c>
      <c r="E115" s="51">
        <v>2</v>
      </c>
      <c r="F115" s="24" t="s">
        <v>68</v>
      </c>
      <c r="G115" s="25" t="s">
        <v>76</v>
      </c>
      <c r="H115" s="25" t="s">
        <v>38</v>
      </c>
      <c r="I115" s="52" t="s">
        <v>11</v>
      </c>
      <c r="J115" s="16"/>
      <c r="K115" s="3">
        <f t="shared" si="12"/>
        <v>5000</v>
      </c>
      <c r="L115" s="2">
        <v>0</v>
      </c>
    </row>
    <row r="116" spans="1:12" ht="43.5" customHeight="1" x14ac:dyDescent="0.3">
      <c r="A116" s="4"/>
      <c r="B116" s="8" t="s">
        <v>77</v>
      </c>
      <c r="C116" s="50">
        <v>609</v>
      </c>
      <c r="D116" s="51">
        <v>11</v>
      </c>
      <c r="E116" s="51">
        <v>2</v>
      </c>
      <c r="F116" s="24" t="s">
        <v>68</v>
      </c>
      <c r="G116" s="25" t="s">
        <v>76</v>
      </c>
      <c r="H116" s="25" t="s">
        <v>44</v>
      </c>
      <c r="I116" s="52" t="s">
        <v>11</v>
      </c>
      <c r="J116" s="16"/>
      <c r="K116" s="3">
        <f t="shared" si="12"/>
        <v>5000</v>
      </c>
      <c r="L116" s="2">
        <v>0</v>
      </c>
    </row>
    <row r="117" spans="1:12" ht="22.5" customHeight="1" x14ac:dyDescent="0.3">
      <c r="A117" s="4"/>
      <c r="B117" s="8" t="s">
        <v>37</v>
      </c>
      <c r="C117" s="50">
        <v>609</v>
      </c>
      <c r="D117" s="51">
        <v>11</v>
      </c>
      <c r="E117" s="51">
        <v>2</v>
      </c>
      <c r="F117" s="24" t="s">
        <v>68</v>
      </c>
      <c r="G117" s="25" t="s">
        <v>76</v>
      </c>
      <c r="H117" s="25" t="s">
        <v>44</v>
      </c>
      <c r="I117" s="52" t="s">
        <v>78</v>
      </c>
      <c r="J117" s="16"/>
      <c r="K117" s="3">
        <f>K120+K118</f>
        <v>5000</v>
      </c>
      <c r="L117" s="2">
        <v>0</v>
      </c>
    </row>
    <row r="118" spans="1:12" ht="115.5" customHeight="1" x14ac:dyDescent="0.3">
      <c r="A118" s="4"/>
      <c r="B118" s="55" t="s">
        <v>42</v>
      </c>
      <c r="C118" s="50">
        <v>609</v>
      </c>
      <c r="D118" s="51">
        <v>11</v>
      </c>
      <c r="E118" s="51">
        <v>2</v>
      </c>
      <c r="F118" s="24" t="s">
        <v>68</v>
      </c>
      <c r="G118" s="25" t="s">
        <v>76</v>
      </c>
      <c r="H118" s="25" t="s">
        <v>44</v>
      </c>
      <c r="I118" s="52" t="s">
        <v>15</v>
      </c>
      <c r="J118" s="16">
        <v>100</v>
      </c>
      <c r="K118" s="3">
        <v>3000</v>
      </c>
      <c r="L118" s="2">
        <v>0</v>
      </c>
    </row>
    <row r="119" spans="1:12" ht="50.25" customHeight="1" x14ac:dyDescent="0.3">
      <c r="A119" s="4"/>
      <c r="B119" s="55" t="s">
        <v>46</v>
      </c>
      <c r="C119" s="50">
        <v>609</v>
      </c>
      <c r="D119" s="51">
        <v>11</v>
      </c>
      <c r="E119" s="51">
        <v>2</v>
      </c>
      <c r="F119" s="24" t="s">
        <v>68</v>
      </c>
      <c r="G119" s="25" t="s">
        <v>76</v>
      </c>
      <c r="H119" s="25" t="s">
        <v>44</v>
      </c>
      <c r="I119" s="52" t="s">
        <v>15</v>
      </c>
      <c r="J119" s="16">
        <v>120</v>
      </c>
      <c r="K119" s="3">
        <v>3000</v>
      </c>
      <c r="L119" s="2">
        <v>0</v>
      </c>
    </row>
    <row r="120" spans="1:12" ht="42" customHeight="1" x14ac:dyDescent="0.3">
      <c r="A120" s="4"/>
      <c r="B120" s="8" t="s">
        <v>36</v>
      </c>
      <c r="C120" s="50">
        <v>609</v>
      </c>
      <c r="D120" s="51">
        <v>11</v>
      </c>
      <c r="E120" s="51">
        <v>2</v>
      </c>
      <c r="F120" s="24" t="s">
        <v>68</v>
      </c>
      <c r="G120" s="25" t="s">
        <v>76</v>
      </c>
      <c r="H120" s="25" t="s">
        <v>44</v>
      </c>
      <c r="I120" s="52" t="s">
        <v>15</v>
      </c>
      <c r="J120" s="16">
        <v>200</v>
      </c>
      <c r="K120" s="3">
        <f>K121</f>
        <v>2000</v>
      </c>
      <c r="L120" s="2">
        <v>0</v>
      </c>
    </row>
    <row r="121" spans="1:12" ht="42.75" customHeight="1" x14ac:dyDescent="0.3">
      <c r="A121" s="4"/>
      <c r="B121" s="8" t="s">
        <v>35</v>
      </c>
      <c r="C121" s="50">
        <v>609</v>
      </c>
      <c r="D121" s="51">
        <v>11</v>
      </c>
      <c r="E121" s="51">
        <v>2</v>
      </c>
      <c r="F121" s="24" t="s">
        <v>68</v>
      </c>
      <c r="G121" s="25" t="s">
        <v>76</v>
      </c>
      <c r="H121" s="25" t="s">
        <v>44</v>
      </c>
      <c r="I121" s="52" t="s">
        <v>15</v>
      </c>
      <c r="J121" s="16">
        <v>240</v>
      </c>
      <c r="K121" s="3">
        <v>2000</v>
      </c>
      <c r="L121" s="2">
        <v>0</v>
      </c>
    </row>
    <row r="122" spans="1:12" x14ac:dyDescent="0.3">
      <c r="A122" s="4"/>
      <c r="B122" s="67" t="s">
        <v>22</v>
      </c>
      <c r="C122" s="68"/>
      <c r="D122" s="68"/>
      <c r="E122" s="68"/>
      <c r="F122" s="68"/>
      <c r="G122" s="68"/>
      <c r="H122" s="68"/>
      <c r="I122" s="68"/>
      <c r="J122" s="69"/>
      <c r="K122" s="3">
        <f>K96+K73+K11+K104+K112+K49+K65+K57</f>
        <v>19303773.77</v>
      </c>
      <c r="L122" s="2">
        <f>L96+L73+L11+L104+L112+L49+L65+L57</f>
        <v>6040346.5899999999</v>
      </c>
    </row>
  </sheetData>
  <mergeCells count="10">
    <mergeCell ref="B122:J12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67" zoomScale="70" zoomScaleNormal="70" workbookViewId="0">
      <selection activeCell="C79" sqref="C79:I8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78" t="s">
        <v>94</v>
      </c>
      <c r="G1" s="78"/>
      <c r="H1" s="78"/>
      <c r="I1" s="78"/>
    </row>
    <row r="2" spans="1:9" ht="18.75" customHeight="1" x14ac:dyDescent="0.3">
      <c r="A2" s="1"/>
      <c r="B2" s="78" t="s">
        <v>92</v>
      </c>
      <c r="C2" s="81"/>
      <c r="D2" s="81"/>
      <c r="E2" s="81"/>
      <c r="F2" s="81"/>
      <c r="G2" s="81"/>
      <c r="H2" s="81"/>
      <c r="I2" s="81"/>
    </row>
    <row r="3" spans="1:9" ht="18.75" customHeight="1" x14ac:dyDescent="0.3">
      <c r="A3" s="1"/>
      <c r="B3" s="1"/>
      <c r="C3" s="78" t="s">
        <v>96</v>
      </c>
      <c r="D3" s="81"/>
      <c r="E3" s="81"/>
      <c r="F3" s="81"/>
      <c r="G3" s="81"/>
      <c r="H3" s="81"/>
      <c r="I3" s="81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71" t="s">
        <v>97</v>
      </c>
      <c r="B6" s="71"/>
      <c r="C6" s="71"/>
      <c r="D6" s="71"/>
      <c r="E6" s="71"/>
      <c r="F6" s="71"/>
      <c r="G6" s="71"/>
      <c r="H6" s="71"/>
      <c r="I6" s="71"/>
    </row>
    <row r="7" spans="1:9" x14ac:dyDescent="0.3">
      <c r="A7" s="71"/>
      <c r="B7" s="71"/>
      <c r="C7" s="71"/>
      <c r="D7" s="71"/>
      <c r="E7" s="71"/>
      <c r="F7" s="71"/>
      <c r="G7" s="71"/>
      <c r="H7" s="71"/>
      <c r="I7" s="71"/>
    </row>
    <row r="8" spans="1:9" x14ac:dyDescent="0.3">
      <c r="A8" s="71"/>
      <c r="B8" s="71"/>
      <c r="C8" s="71"/>
      <c r="D8" s="71"/>
      <c r="E8" s="71"/>
      <c r="F8" s="71"/>
      <c r="G8" s="71"/>
      <c r="H8" s="71"/>
      <c r="I8" s="71"/>
    </row>
    <row r="9" spans="1:9" ht="5.25" customHeight="1" x14ac:dyDescent="0.3">
      <c r="A9" s="71"/>
      <c r="B9" s="71"/>
      <c r="C9" s="71"/>
      <c r="D9" s="71"/>
      <c r="E9" s="71"/>
      <c r="F9" s="71"/>
      <c r="G9" s="71"/>
      <c r="H9" s="71"/>
      <c r="I9" s="71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x14ac:dyDescent="0.3">
      <c r="A11" s="72" t="s">
        <v>5</v>
      </c>
      <c r="B11" s="72" t="s">
        <v>62</v>
      </c>
      <c r="C11" s="72" t="s">
        <v>24</v>
      </c>
      <c r="D11" s="72"/>
      <c r="E11" s="72"/>
      <c r="F11" s="72"/>
      <c r="G11" s="72"/>
      <c r="H11" s="75" t="s">
        <v>63</v>
      </c>
      <c r="I11" s="75" t="s">
        <v>60</v>
      </c>
    </row>
    <row r="12" spans="1:9" ht="16.5" customHeight="1" x14ac:dyDescent="0.3">
      <c r="A12" s="72"/>
      <c r="B12" s="72"/>
      <c r="C12" s="72"/>
      <c r="D12" s="72"/>
      <c r="E12" s="72"/>
      <c r="F12" s="72"/>
      <c r="G12" s="72"/>
      <c r="H12" s="77"/>
      <c r="I12" s="79"/>
    </row>
    <row r="13" spans="1:9" ht="115.5" customHeight="1" x14ac:dyDescent="0.3">
      <c r="A13" s="72"/>
      <c r="B13" s="72"/>
      <c r="C13" s="77" t="s">
        <v>2</v>
      </c>
      <c r="D13" s="77"/>
      <c r="E13" s="77"/>
      <c r="F13" s="77"/>
      <c r="G13" s="10" t="s">
        <v>57</v>
      </c>
      <c r="H13" s="76"/>
      <c r="I13" s="80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88</v>
      </c>
      <c r="C15" s="24" t="s">
        <v>68</v>
      </c>
      <c r="D15" s="25">
        <v>0</v>
      </c>
      <c r="E15" s="25" t="s">
        <v>38</v>
      </c>
      <c r="F15" s="25" t="s">
        <v>11</v>
      </c>
      <c r="G15" s="4"/>
      <c r="H15" s="45">
        <f>H16+H46+H51+H67+H72+H43+H79</f>
        <v>19303773.77</v>
      </c>
      <c r="I15" s="45">
        <f>I16+I46+I51+I67+I72+I79</f>
        <v>6040346.5899999999</v>
      </c>
    </row>
    <row r="16" spans="1:9" ht="60.75" customHeight="1" x14ac:dyDescent="0.3">
      <c r="A16" s="46"/>
      <c r="B16" s="23" t="s">
        <v>8</v>
      </c>
      <c r="C16" s="24" t="s">
        <v>68</v>
      </c>
      <c r="D16" s="25" t="s">
        <v>33</v>
      </c>
      <c r="E16" s="25" t="s">
        <v>38</v>
      </c>
      <c r="F16" s="25" t="s">
        <v>11</v>
      </c>
      <c r="G16" s="4"/>
      <c r="H16" s="45">
        <f>H17</f>
        <v>4286249.5199999996</v>
      </c>
      <c r="I16" s="45">
        <f>I17</f>
        <v>268954</v>
      </c>
    </row>
    <row r="17" spans="1:9" ht="60" customHeight="1" x14ac:dyDescent="0.3">
      <c r="A17" s="46"/>
      <c r="B17" s="23" t="s">
        <v>90</v>
      </c>
      <c r="C17" s="24" t="s">
        <v>68</v>
      </c>
      <c r="D17" s="25" t="s">
        <v>33</v>
      </c>
      <c r="E17" s="25" t="s">
        <v>44</v>
      </c>
      <c r="F17" s="25" t="s">
        <v>11</v>
      </c>
      <c r="G17" s="4"/>
      <c r="H17" s="45">
        <f>H18+H21+H28+H40+H35</f>
        <v>4286249.5199999996</v>
      </c>
      <c r="I17" s="45">
        <f>I18+I21+I28+I40+I35+I43</f>
        <v>268954</v>
      </c>
    </row>
    <row r="18" spans="1:9" ht="24.75" customHeight="1" x14ac:dyDescent="0.3">
      <c r="A18" s="46"/>
      <c r="B18" s="27" t="s">
        <v>58</v>
      </c>
      <c r="C18" s="24" t="s">
        <v>68</v>
      </c>
      <c r="D18" s="25" t="s">
        <v>33</v>
      </c>
      <c r="E18" s="25" t="s">
        <v>44</v>
      </c>
      <c r="F18" s="25" t="s">
        <v>14</v>
      </c>
      <c r="G18" s="4"/>
      <c r="H18" s="45">
        <f>H19</f>
        <v>5500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68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5500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68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5'!K39</f>
        <v>5500</v>
      </c>
      <c r="I20" s="45">
        <f>'Приложение № 5'!L39</f>
        <v>0</v>
      </c>
    </row>
    <row r="21" spans="1:9" ht="40.5" customHeight="1" x14ac:dyDescent="0.3">
      <c r="A21" s="46"/>
      <c r="B21" s="23" t="s">
        <v>9</v>
      </c>
      <c r="C21" s="24" t="s">
        <v>68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3096559.1999999997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68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2609528.9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68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2609528.9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68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485070.3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68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485070.3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68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1960</v>
      </c>
      <c r="I26" s="45">
        <f>I27</f>
        <v>0</v>
      </c>
    </row>
    <row r="27" spans="1:9" x14ac:dyDescent="0.3">
      <c r="A27" s="46"/>
      <c r="B27" s="8" t="s">
        <v>40</v>
      </c>
      <c r="C27" s="24" t="s">
        <v>68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1960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68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469595.52</v>
      </c>
      <c r="I28" s="45">
        <f>I33</f>
        <v>0</v>
      </c>
    </row>
    <row r="29" spans="1:9" ht="37.5" x14ac:dyDescent="0.3">
      <c r="A29" s="46"/>
      <c r="B29" s="53" t="s">
        <v>36</v>
      </c>
      <c r="C29" s="24" t="s">
        <v>68</v>
      </c>
      <c r="D29" s="25" t="s">
        <v>33</v>
      </c>
      <c r="E29" s="25" t="s">
        <v>44</v>
      </c>
      <c r="F29" s="26" t="s">
        <v>15</v>
      </c>
      <c r="G29" s="4">
        <v>200</v>
      </c>
      <c r="H29" s="2">
        <f>H30</f>
        <v>121000</v>
      </c>
      <c r="I29" s="45">
        <f t="shared" ref="I29" si="0">I34</f>
        <v>0</v>
      </c>
    </row>
    <row r="30" spans="1:9" ht="37.5" x14ac:dyDescent="0.3">
      <c r="A30" s="46"/>
      <c r="B30" s="53" t="s">
        <v>35</v>
      </c>
      <c r="C30" s="24" t="s">
        <v>68</v>
      </c>
      <c r="D30" s="25" t="s">
        <v>33</v>
      </c>
      <c r="E30" s="25" t="s">
        <v>44</v>
      </c>
      <c r="F30" s="26" t="s">
        <v>15</v>
      </c>
      <c r="G30" s="4">
        <v>240</v>
      </c>
      <c r="H30" s="2">
        <f>'Приложение № 5'!K46</f>
        <v>121000</v>
      </c>
      <c r="I30" s="45">
        <f>I40</f>
        <v>0</v>
      </c>
    </row>
    <row r="31" spans="1:9" x14ac:dyDescent="0.3">
      <c r="A31" s="46"/>
      <c r="B31" s="8" t="s">
        <v>71</v>
      </c>
      <c r="C31" s="24" t="s">
        <v>68</v>
      </c>
      <c r="D31" s="25" t="s">
        <v>33</v>
      </c>
      <c r="E31" s="25" t="s">
        <v>44</v>
      </c>
      <c r="F31" s="26" t="s">
        <v>15</v>
      </c>
      <c r="G31" s="4">
        <v>300</v>
      </c>
      <c r="H31" s="3">
        <f>H32</f>
        <v>346595.52</v>
      </c>
      <c r="I31" s="2">
        <v>0</v>
      </c>
    </row>
    <row r="32" spans="1:9" ht="37.5" x14ac:dyDescent="0.3">
      <c r="A32" s="46"/>
      <c r="B32" s="8" t="s">
        <v>72</v>
      </c>
      <c r="C32" s="24" t="s">
        <v>68</v>
      </c>
      <c r="D32" s="25" t="s">
        <v>33</v>
      </c>
      <c r="E32" s="25" t="s">
        <v>44</v>
      </c>
      <c r="F32" s="26" t="s">
        <v>15</v>
      </c>
      <c r="G32" s="4">
        <v>320</v>
      </c>
      <c r="H32" s="3">
        <f>'Приложение № 5'!K104</f>
        <v>346595.52</v>
      </c>
      <c r="I32" s="2">
        <v>0</v>
      </c>
    </row>
    <row r="33" spans="1:9" x14ac:dyDescent="0.3">
      <c r="A33" s="46"/>
      <c r="B33" s="8" t="s">
        <v>41</v>
      </c>
      <c r="C33" s="24" t="s">
        <v>68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H34</f>
        <v>2000</v>
      </c>
      <c r="I33" s="45">
        <f>I34</f>
        <v>0</v>
      </c>
    </row>
    <row r="34" spans="1:9" x14ac:dyDescent="0.3">
      <c r="A34" s="46"/>
      <c r="B34" s="8" t="s">
        <v>40</v>
      </c>
      <c r="C34" s="24" t="s">
        <v>68</v>
      </c>
      <c r="D34" s="25" t="s">
        <v>33</v>
      </c>
      <c r="E34" s="25" t="s">
        <v>44</v>
      </c>
      <c r="F34" s="25" t="s">
        <v>15</v>
      </c>
      <c r="G34" s="4">
        <v>850</v>
      </c>
      <c r="H34" s="45">
        <f>'Приложение № 5'!K48</f>
        <v>2000</v>
      </c>
      <c r="I34" s="45">
        <f>'Приложение № 5'!L48</f>
        <v>0</v>
      </c>
    </row>
    <row r="35" spans="1:9" ht="56.25" x14ac:dyDescent="0.3">
      <c r="A35" s="46"/>
      <c r="B35" s="8" t="s">
        <v>8</v>
      </c>
      <c r="C35" s="24" t="s">
        <v>68</v>
      </c>
      <c r="D35" s="25" t="s">
        <v>33</v>
      </c>
      <c r="E35" s="25" t="s">
        <v>38</v>
      </c>
      <c r="F35" s="26" t="s">
        <v>11</v>
      </c>
      <c r="G35" s="4"/>
      <c r="H35" s="3">
        <f t="shared" ref="H35:I36" si="1">H36</f>
        <v>256954</v>
      </c>
      <c r="I35" s="2">
        <f t="shared" si="1"/>
        <v>256954</v>
      </c>
    </row>
    <row r="36" spans="1:9" ht="56.25" x14ac:dyDescent="0.3">
      <c r="A36" s="46"/>
      <c r="B36" s="8" t="s">
        <v>90</v>
      </c>
      <c r="C36" s="24" t="s">
        <v>68</v>
      </c>
      <c r="D36" s="25" t="s">
        <v>33</v>
      </c>
      <c r="E36" s="25" t="s">
        <v>44</v>
      </c>
      <c r="F36" s="26" t="s">
        <v>11</v>
      </c>
      <c r="G36" s="4"/>
      <c r="H36" s="3">
        <f t="shared" si="1"/>
        <v>256954</v>
      </c>
      <c r="I36" s="2">
        <f t="shared" si="1"/>
        <v>256954</v>
      </c>
    </row>
    <row r="37" spans="1:9" ht="107.25" customHeight="1" x14ac:dyDescent="0.3">
      <c r="A37" s="46"/>
      <c r="B37" s="8" t="s">
        <v>95</v>
      </c>
      <c r="C37" s="24" t="s">
        <v>68</v>
      </c>
      <c r="D37" s="25" t="s">
        <v>33</v>
      </c>
      <c r="E37" s="25" t="s">
        <v>44</v>
      </c>
      <c r="F37" s="26" t="s">
        <v>84</v>
      </c>
      <c r="G37" s="4"/>
      <c r="H37" s="3">
        <f>H38</f>
        <v>256954</v>
      </c>
      <c r="I37" s="2">
        <f>I38</f>
        <v>256954</v>
      </c>
    </row>
    <row r="38" spans="1:9" ht="75" x14ac:dyDescent="0.3">
      <c r="A38" s="46"/>
      <c r="B38" s="8" t="s">
        <v>42</v>
      </c>
      <c r="C38" s="24" t="s">
        <v>68</v>
      </c>
      <c r="D38" s="25" t="s">
        <v>33</v>
      </c>
      <c r="E38" s="25" t="s">
        <v>44</v>
      </c>
      <c r="F38" s="26" t="s">
        <v>84</v>
      </c>
      <c r="G38" s="4">
        <v>100</v>
      </c>
      <c r="H38" s="3">
        <f>H39</f>
        <v>256954</v>
      </c>
      <c r="I38" s="2">
        <f>I39</f>
        <v>256954</v>
      </c>
    </row>
    <row r="39" spans="1:9" ht="37.5" x14ac:dyDescent="0.3">
      <c r="A39" s="46"/>
      <c r="B39" s="8" t="s">
        <v>46</v>
      </c>
      <c r="C39" s="24" t="s">
        <v>68</v>
      </c>
      <c r="D39" s="25" t="s">
        <v>33</v>
      </c>
      <c r="E39" s="25" t="s">
        <v>44</v>
      </c>
      <c r="F39" s="26" t="s">
        <v>84</v>
      </c>
      <c r="G39" s="4">
        <v>120</v>
      </c>
      <c r="H39" s="3">
        <f>'Приложение № 5'!K56</f>
        <v>256954</v>
      </c>
      <c r="I39" s="2">
        <f>'Приложение № 5'!L56</f>
        <v>256954</v>
      </c>
    </row>
    <row r="40" spans="1:9" ht="39.75" customHeight="1" x14ac:dyDescent="0.3">
      <c r="A40" s="46"/>
      <c r="B40" s="23" t="s">
        <v>85</v>
      </c>
      <c r="C40" s="24" t="s">
        <v>68</v>
      </c>
      <c r="D40" s="25" t="s">
        <v>33</v>
      </c>
      <c r="E40" s="25" t="s">
        <v>44</v>
      </c>
      <c r="F40" s="25" t="s">
        <v>13</v>
      </c>
      <c r="G40" s="4"/>
      <c r="H40" s="45">
        <f>H41</f>
        <v>457640.8</v>
      </c>
      <c r="I40" s="45">
        <f>I41</f>
        <v>0</v>
      </c>
    </row>
    <row r="41" spans="1:9" ht="21.75" customHeight="1" x14ac:dyDescent="0.3">
      <c r="A41" s="46"/>
      <c r="B41" s="8" t="s">
        <v>43</v>
      </c>
      <c r="C41" s="24" t="s">
        <v>68</v>
      </c>
      <c r="D41" s="25" t="s">
        <v>33</v>
      </c>
      <c r="E41" s="25" t="s">
        <v>44</v>
      </c>
      <c r="F41" s="25" t="s">
        <v>13</v>
      </c>
      <c r="G41" s="4">
        <v>500</v>
      </c>
      <c r="H41" s="45">
        <f>H42</f>
        <v>457640.8</v>
      </c>
      <c r="I41" s="45">
        <f>I42</f>
        <v>0</v>
      </c>
    </row>
    <row r="42" spans="1:9" x14ac:dyDescent="0.3">
      <c r="A42" s="46"/>
      <c r="B42" s="23" t="s">
        <v>54</v>
      </c>
      <c r="C42" s="24" t="s">
        <v>68</v>
      </c>
      <c r="D42" s="25" t="s">
        <v>33</v>
      </c>
      <c r="E42" s="25" t="s">
        <v>44</v>
      </c>
      <c r="F42" s="25" t="s">
        <v>13</v>
      </c>
      <c r="G42" s="4">
        <v>540</v>
      </c>
      <c r="H42" s="45">
        <f>'Приложение № 5'!K32</f>
        <v>457640.8</v>
      </c>
      <c r="I42" s="45">
        <f>'Приложение № 5'!L32</f>
        <v>0</v>
      </c>
    </row>
    <row r="43" spans="1:9" ht="70.5" customHeight="1" x14ac:dyDescent="0.3">
      <c r="A43" s="46"/>
      <c r="B43" s="29" t="s">
        <v>80</v>
      </c>
      <c r="C43" s="24" t="s">
        <v>68</v>
      </c>
      <c r="D43" s="25" t="s">
        <v>33</v>
      </c>
      <c r="E43" s="25" t="s">
        <v>44</v>
      </c>
      <c r="F43" s="26" t="s">
        <v>81</v>
      </c>
      <c r="G43" s="4"/>
      <c r="H43" s="3">
        <v>12000</v>
      </c>
      <c r="I43" s="2">
        <v>12000</v>
      </c>
    </row>
    <row r="44" spans="1:9" ht="37.5" x14ac:dyDescent="0.3">
      <c r="A44" s="46"/>
      <c r="B44" s="29" t="s">
        <v>36</v>
      </c>
      <c r="C44" s="24" t="s">
        <v>68</v>
      </c>
      <c r="D44" s="25" t="s">
        <v>33</v>
      </c>
      <c r="E44" s="25" t="s">
        <v>44</v>
      </c>
      <c r="F44" s="26" t="s">
        <v>81</v>
      </c>
      <c r="G44" s="4">
        <v>200</v>
      </c>
      <c r="H44" s="3">
        <v>12000</v>
      </c>
      <c r="I44" s="2">
        <v>12000</v>
      </c>
    </row>
    <row r="45" spans="1:9" ht="37.5" x14ac:dyDescent="0.3">
      <c r="A45" s="46"/>
      <c r="B45" s="29" t="s">
        <v>35</v>
      </c>
      <c r="C45" s="24" t="s">
        <v>68</v>
      </c>
      <c r="D45" s="25" t="s">
        <v>33</v>
      </c>
      <c r="E45" s="25" t="s">
        <v>44</v>
      </c>
      <c r="F45" s="26" t="s">
        <v>81</v>
      </c>
      <c r="G45" s="4">
        <v>240</v>
      </c>
      <c r="H45" s="3">
        <v>12000</v>
      </c>
      <c r="I45" s="2">
        <v>12000</v>
      </c>
    </row>
    <row r="46" spans="1:9" ht="36.75" customHeight="1" x14ac:dyDescent="0.3">
      <c r="A46" s="46"/>
      <c r="B46" s="27" t="s">
        <v>21</v>
      </c>
      <c r="C46" s="24" t="s">
        <v>68</v>
      </c>
      <c r="D46" s="25" t="s">
        <v>39</v>
      </c>
      <c r="E46" s="25" t="s">
        <v>38</v>
      </c>
      <c r="F46" s="25" t="s">
        <v>11</v>
      </c>
      <c r="G46" s="4"/>
      <c r="H46" s="45">
        <f>H47</f>
        <v>6434943.3700000001</v>
      </c>
      <c r="I46" s="45">
        <f t="shared" ref="I46:I49" si="2">I47</f>
        <v>0</v>
      </c>
    </row>
    <row r="47" spans="1:9" ht="24.75" customHeight="1" x14ac:dyDescent="0.3">
      <c r="A47" s="46"/>
      <c r="B47" s="27" t="s">
        <v>28</v>
      </c>
      <c r="C47" s="24" t="s">
        <v>68</v>
      </c>
      <c r="D47" s="25" t="s">
        <v>39</v>
      </c>
      <c r="E47" s="25" t="s">
        <v>44</v>
      </c>
      <c r="F47" s="25" t="s">
        <v>11</v>
      </c>
      <c r="G47" s="4"/>
      <c r="H47" s="45">
        <f>H48</f>
        <v>6434943.3700000001</v>
      </c>
      <c r="I47" s="45">
        <f t="shared" si="2"/>
        <v>0</v>
      </c>
    </row>
    <row r="48" spans="1:9" x14ac:dyDescent="0.3">
      <c r="A48" s="46"/>
      <c r="B48" s="27" t="s">
        <v>37</v>
      </c>
      <c r="C48" s="24" t="s">
        <v>68</v>
      </c>
      <c r="D48" s="25" t="s">
        <v>39</v>
      </c>
      <c r="E48" s="25" t="s">
        <v>44</v>
      </c>
      <c r="F48" s="25" t="s">
        <v>15</v>
      </c>
      <c r="G48" s="4"/>
      <c r="H48" s="45">
        <f>H49</f>
        <v>6434943.3700000001</v>
      </c>
      <c r="I48" s="45">
        <f t="shared" si="2"/>
        <v>0</v>
      </c>
    </row>
    <row r="49" spans="1:9" ht="38.25" customHeight="1" x14ac:dyDescent="0.3">
      <c r="A49" s="46"/>
      <c r="B49" s="8" t="s">
        <v>52</v>
      </c>
      <c r="C49" s="24" t="s">
        <v>68</v>
      </c>
      <c r="D49" s="25" t="s">
        <v>39</v>
      </c>
      <c r="E49" s="25" t="s">
        <v>44</v>
      </c>
      <c r="F49" s="25" t="s">
        <v>15</v>
      </c>
      <c r="G49" s="4">
        <v>600</v>
      </c>
      <c r="H49" s="45">
        <f>H50</f>
        <v>6434943.3700000001</v>
      </c>
      <c r="I49" s="45">
        <f t="shared" si="2"/>
        <v>0</v>
      </c>
    </row>
    <row r="50" spans="1:9" x14ac:dyDescent="0.3">
      <c r="A50" s="46"/>
      <c r="B50" s="8" t="s">
        <v>51</v>
      </c>
      <c r="C50" s="24" t="s">
        <v>68</v>
      </c>
      <c r="D50" s="25" t="s">
        <v>39</v>
      </c>
      <c r="E50" s="25" t="s">
        <v>44</v>
      </c>
      <c r="F50" s="25" t="s">
        <v>15</v>
      </c>
      <c r="G50" s="4">
        <v>610</v>
      </c>
      <c r="H50" s="45">
        <f>'Приложение № 5'!K103</f>
        <v>6434943.3700000001</v>
      </c>
      <c r="I50" s="45">
        <f>'Приложение № 5'!L103</f>
        <v>0</v>
      </c>
    </row>
    <row r="51" spans="1:9" ht="39" customHeight="1" x14ac:dyDescent="0.3">
      <c r="A51" s="46"/>
      <c r="B51" s="27" t="s">
        <v>19</v>
      </c>
      <c r="C51" s="24" t="s">
        <v>68</v>
      </c>
      <c r="D51" s="25" t="s">
        <v>34</v>
      </c>
      <c r="E51" s="25" t="s">
        <v>38</v>
      </c>
      <c r="F51" s="25" t="s">
        <v>11</v>
      </c>
      <c r="G51" s="4"/>
      <c r="H51" s="45">
        <f>H52+H59+H63</f>
        <v>6133360.8799999999</v>
      </c>
      <c r="I51" s="45">
        <f>I52+I59+I63</f>
        <v>5771392.5899999999</v>
      </c>
    </row>
    <row r="52" spans="1:9" ht="22.5" customHeight="1" x14ac:dyDescent="0.3">
      <c r="A52" s="46"/>
      <c r="B52" s="27" t="s">
        <v>20</v>
      </c>
      <c r="C52" s="24" t="s">
        <v>68</v>
      </c>
      <c r="D52" s="25" t="s">
        <v>34</v>
      </c>
      <c r="E52" s="25" t="s">
        <v>44</v>
      </c>
      <c r="F52" s="25" t="s">
        <v>11</v>
      </c>
      <c r="G52" s="4"/>
      <c r="H52" s="45">
        <f>H53+H56</f>
        <v>361968.29</v>
      </c>
      <c r="I52" s="45">
        <f t="shared" ref="I52:I54" si="3">I53</f>
        <v>0</v>
      </c>
    </row>
    <row r="53" spans="1:9" ht="21.75" customHeight="1" x14ac:dyDescent="0.3">
      <c r="A53" s="46"/>
      <c r="B53" s="27" t="s">
        <v>37</v>
      </c>
      <c r="C53" s="24" t="s">
        <v>68</v>
      </c>
      <c r="D53" s="25" t="s">
        <v>34</v>
      </c>
      <c r="E53" s="25" t="s">
        <v>44</v>
      </c>
      <c r="F53" s="25" t="s">
        <v>15</v>
      </c>
      <c r="G53" s="4"/>
      <c r="H53" s="45">
        <f>H54</f>
        <v>360968.29</v>
      </c>
      <c r="I53" s="45">
        <f t="shared" si="3"/>
        <v>0</v>
      </c>
    </row>
    <row r="54" spans="1:9" ht="42" customHeight="1" x14ac:dyDescent="0.3">
      <c r="A54" s="46"/>
      <c r="B54" s="8" t="s">
        <v>36</v>
      </c>
      <c r="C54" s="24" t="s">
        <v>68</v>
      </c>
      <c r="D54" s="25" t="s">
        <v>34</v>
      </c>
      <c r="E54" s="25" t="s">
        <v>44</v>
      </c>
      <c r="F54" s="25" t="s">
        <v>15</v>
      </c>
      <c r="G54" s="4">
        <v>200</v>
      </c>
      <c r="H54" s="45">
        <f>H55</f>
        <v>360968.29</v>
      </c>
      <c r="I54" s="45">
        <f t="shared" si="3"/>
        <v>0</v>
      </c>
    </row>
    <row r="55" spans="1:9" ht="39" customHeight="1" x14ac:dyDescent="0.3">
      <c r="A55" s="46"/>
      <c r="B55" s="8" t="s">
        <v>35</v>
      </c>
      <c r="C55" s="24" t="s">
        <v>68</v>
      </c>
      <c r="D55" s="25" t="s">
        <v>34</v>
      </c>
      <c r="E55" s="25" t="s">
        <v>44</v>
      </c>
      <c r="F55" s="25" t="s">
        <v>15</v>
      </c>
      <c r="G55" s="4">
        <v>240</v>
      </c>
      <c r="H55" s="45">
        <f>'Приложение № 5'!K83</f>
        <v>360968.29</v>
      </c>
      <c r="I55" s="45">
        <f>'Приложение № 5'!L83</f>
        <v>0</v>
      </c>
    </row>
    <row r="56" spans="1:9" ht="39" customHeight="1" x14ac:dyDescent="0.3">
      <c r="A56" s="46"/>
      <c r="B56" s="8" t="s">
        <v>86</v>
      </c>
      <c r="C56" s="24" t="s">
        <v>68</v>
      </c>
      <c r="D56" s="25" t="s">
        <v>34</v>
      </c>
      <c r="E56" s="25" t="s">
        <v>44</v>
      </c>
      <c r="F56" s="25" t="s">
        <v>87</v>
      </c>
      <c r="G56" s="4"/>
      <c r="H56" s="45">
        <v>1000</v>
      </c>
      <c r="I56" s="45">
        <v>0</v>
      </c>
    </row>
    <row r="57" spans="1:9" ht="39" customHeight="1" x14ac:dyDescent="0.3">
      <c r="A57" s="46"/>
      <c r="B57" s="8" t="s">
        <v>43</v>
      </c>
      <c r="C57" s="24" t="s">
        <v>68</v>
      </c>
      <c r="D57" s="25" t="s">
        <v>34</v>
      </c>
      <c r="E57" s="25" t="s">
        <v>44</v>
      </c>
      <c r="F57" s="25" t="s">
        <v>87</v>
      </c>
      <c r="G57" s="4">
        <v>500</v>
      </c>
      <c r="H57" s="45">
        <v>1000</v>
      </c>
      <c r="I57" s="45">
        <v>0</v>
      </c>
    </row>
    <row r="58" spans="1:9" ht="39" customHeight="1" x14ac:dyDescent="0.3">
      <c r="A58" s="46"/>
      <c r="B58" s="8" t="s">
        <v>54</v>
      </c>
      <c r="C58" s="24" t="s">
        <v>68</v>
      </c>
      <c r="D58" s="25" t="s">
        <v>34</v>
      </c>
      <c r="E58" s="25" t="s">
        <v>44</v>
      </c>
      <c r="F58" s="25" t="s">
        <v>87</v>
      </c>
      <c r="G58" s="4">
        <v>540</v>
      </c>
      <c r="H58" s="45">
        <f>'Приложение № 5'!K86</f>
        <v>1000</v>
      </c>
      <c r="I58" s="45">
        <v>0</v>
      </c>
    </row>
    <row r="59" spans="1:9" ht="39" customHeight="1" x14ac:dyDescent="0.3">
      <c r="A59" s="46"/>
      <c r="B59" s="8" t="s">
        <v>99</v>
      </c>
      <c r="C59" s="24" t="s">
        <v>68</v>
      </c>
      <c r="D59" s="25" t="s">
        <v>34</v>
      </c>
      <c r="E59" s="25" t="s">
        <v>100</v>
      </c>
      <c r="F59" s="26" t="s">
        <v>11</v>
      </c>
      <c r="G59" s="4"/>
      <c r="H59" s="3">
        <f t="shared" ref="H59:I61" si="4">H60</f>
        <v>120000</v>
      </c>
      <c r="I59" s="2">
        <f t="shared" si="4"/>
        <v>120000</v>
      </c>
    </row>
    <row r="60" spans="1:9" ht="39" customHeight="1" x14ac:dyDescent="0.3">
      <c r="A60" s="46"/>
      <c r="B60" s="8" t="s">
        <v>101</v>
      </c>
      <c r="C60" s="24" t="s">
        <v>68</v>
      </c>
      <c r="D60" s="25" t="s">
        <v>34</v>
      </c>
      <c r="E60" s="25" t="s">
        <v>100</v>
      </c>
      <c r="F60" s="26" t="s">
        <v>102</v>
      </c>
      <c r="G60" s="4"/>
      <c r="H60" s="3">
        <f t="shared" si="4"/>
        <v>120000</v>
      </c>
      <c r="I60" s="2">
        <f t="shared" si="4"/>
        <v>120000</v>
      </c>
    </row>
    <row r="61" spans="1:9" ht="39" customHeight="1" x14ac:dyDescent="0.3">
      <c r="A61" s="46"/>
      <c r="B61" s="29" t="s">
        <v>103</v>
      </c>
      <c r="C61" s="24" t="s">
        <v>68</v>
      </c>
      <c r="D61" s="25" t="s">
        <v>34</v>
      </c>
      <c r="E61" s="25" t="s">
        <v>100</v>
      </c>
      <c r="F61" s="26" t="s">
        <v>102</v>
      </c>
      <c r="G61" s="4">
        <v>400</v>
      </c>
      <c r="H61" s="3">
        <f t="shared" si="4"/>
        <v>120000</v>
      </c>
      <c r="I61" s="2">
        <f t="shared" si="4"/>
        <v>120000</v>
      </c>
    </row>
    <row r="62" spans="1:9" ht="39" customHeight="1" x14ac:dyDescent="0.3">
      <c r="A62" s="46"/>
      <c r="B62" s="29" t="s">
        <v>104</v>
      </c>
      <c r="C62" s="24" t="s">
        <v>68</v>
      </c>
      <c r="D62" s="25" t="s">
        <v>34</v>
      </c>
      <c r="E62" s="25" t="s">
        <v>100</v>
      </c>
      <c r="F62" s="26" t="s">
        <v>102</v>
      </c>
      <c r="G62" s="4">
        <v>410</v>
      </c>
      <c r="H62" s="3">
        <v>120000</v>
      </c>
      <c r="I62" s="2">
        <v>120000</v>
      </c>
    </row>
    <row r="63" spans="1:9" ht="39" customHeight="1" x14ac:dyDescent="0.3">
      <c r="A63" s="46"/>
      <c r="B63" s="8" t="s">
        <v>105</v>
      </c>
      <c r="C63" s="24" t="s">
        <v>68</v>
      </c>
      <c r="D63" s="25" t="s">
        <v>34</v>
      </c>
      <c r="E63" s="25" t="s">
        <v>106</v>
      </c>
      <c r="F63" s="26" t="s">
        <v>11</v>
      </c>
      <c r="G63" s="4"/>
      <c r="H63" s="3">
        <f t="shared" ref="H63:I63" si="5">H64</f>
        <v>5651392.5899999999</v>
      </c>
      <c r="I63" s="2">
        <f t="shared" si="5"/>
        <v>5651392.5899999999</v>
      </c>
    </row>
    <row r="64" spans="1:9" ht="39" customHeight="1" x14ac:dyDescent="0.3">
      <c r="A64" s="46"/>
      <c r="B64" s="8" t="s">
        <v>107</v>
      </c>
      <c r="C64" s="24" t="s">
        <v>68</v>
      </c>
      <c r="D64" s="25" t="s">
        <v>34</v>
      </c>
      <c r="E64" s="25" t="s">
        <v>106</v>
      </c>
      <c r="F64" s="26" t="s">
        <v>108</v>
      </c>
      <c r="G64" s="4"/>
      <c r="H64" s="3">
        <f>H65</f>
        <v>5651392.5899999999</v>
      </c>
      <c r="I64" s="2">
        <f>I65</f>
        <v>5651392.5899999999</v>
      </c>
    </row>
    <row r="65" spans="1:9" ht="39" customHeight="1" x14ac:dyDescent="0.3">
      <c r="A65" s="46"/>
      <c r="B65" s="29" t="s">
        <v>103</v>
      </c>
      <c r="C65" s="24" t="s">
        <v>68</v>
      </c>
      <c r="D65" s="25" t="s">
        <v>34</v>
      </c>
      <c r="E65" s="25" t="s">
        <v>106</v>
      </c>
      <c r="F65" s="26" t="s">
        <v>108</v>
      </c>
      <c r="G65" s="4">
        <v>400</v>
      </c>
      <c r="H65" s="3">
        <f>H66</f>
        <v>5651392.5899999999</v>
      </c>
      <c r="I65" s="2">
        <f>I66</f>
        <v>5651392.5899999999</v>
      </c>
    </row>
    <row r="66" spans="1:9" ht="39" customHeight="1" x14ac:dyDescent="0.3">
      <c r="A66" s="46"/>
      <c r="B66" s="29" t="s">
        <v>104</v>
      </c>
      <c r="C66" s="24" t="s">
        <v>68</v>
      </c>
      <c r="D66" s="25" t="s">
        <v>34</v>
      </c>
      <c r="E66" s="25" t="s">
        <v>106</v>
      </c>
      <c r="F66" s="26" t="s">
        <v>108</v>
      </c>
      <c r="G66" s="4">
        <v>410</v>
      </c>
      <c r="H66" s="3">
        <v>5651392.5899999999</v>
      </c>
      <c r="I66" s="2">
        <v>5651392.5899999999</v>
      </c>
    </row>
    <row r="67" spans="1:9" ht="62.25" customHeight="1" x14ac:dyDescent="0.3">
      <c r="A67" s="46"/>
      <c r="B67" s="27" t="s">
        <v>17</v>
      </c>
      <c r="C67" s="24" t="s">
        <v>68</v>
      </c>
      <c r="D67" s="25" t="s">
        <v>45</v>
      </c>
      <c r="E67" s="25" t="s">
        <v>38</v>
      </c>
      <c r="F67" s="25" t="s">
        <v>11</v>
      </c>
      <c r="G67" s="4"/>
      <c r="H67" s="45">
        <f>H68</f>
        <v>2282220</v>
      </c>
      <c r="I67" s="45">
        <f t="shared" ref="I67:I70" si="6">I68</f>
        <v>0</v>
      </c>
    </row>
    <row r="68" spans="1:9" ht="37.5" x14ac:dyDescent="0.3">
      <c r="A68" s="46"/>
      <c r="B68" s="27" t="s">
        <v>18</v>
      </c>
      <c r="C68" s="24" t="s">
        <v>68</v>
      </c>
      <c r="D68" s="25" t="s">
        <v>45</v>
      </c>
      <c r="E68" s="25" t="s">
        <v>44</v>
      </c>
      <c r="F68" s="25" t="s">
        <v>11</v>
      </c>
      <c r="G68" s="4"/>
      <c r="H68" s="45">
        <f>H69</f>
        <v>2282220</v>
      </c>
      <c r="I68" s="45">
        <f t="shared" si="6"/>
        <v>0</v>
      </c>
    </row>
    <row r="69" spans="1:9" x14ac:dyDescent="0.3">
      <c r="A69" s="46"/>
      <c r="B69" s="27" t="s">
        <v>37</v>
      </c>
      <c r="C69" s="24" t="s">
        <v>68</v>
      </c>
      <c r="D69" s="25" t="s">
        <v>45</v>
      </c>
      <c r="E69" s="25" t="s">
        <v>44</v>
      </c>
      <c r="F69" s="25" t="s">
        <v>15</v>
      </c>
      <c r="G69" s="4"/>
      <c r="H69" s="45">
        <f>H70</f>
        <v>2282220</v>
      </c>
      <c r="I69" s="45">
        <f t="shared" si="6"/>
        <v>0</v>
      </c>
    </row>
    <row r="70" spans="1:9" ht="39.75" customHeight="1" x14ac:dyDescent="0.3">
      <c r="A70" s="46"/>
      <c r="B70" s="8" t="s">
        <v>36</v>
      </c>
      <c r="C70" s="24" t="s">
        <v>68</v>
      </c>
      <c r="D70" s="25" t="s">
        <v>45</v>
      </c>
      <c r="E70" s="25" t="s">
        <v>44</v>
      </c>
      <c r="F70" s="25" t="s">
        <v>15</v>
      </c>
      <c r="G70" s="4">
        <v>200</v>
      </c>
      <c r="H70" s="45">
        <f>H71</f>
        <v>2282220</v>
      </c>
      <c r="I70" s="45">
        <f t="shared" si="6"/>
        <v>0</v>
      </c>
    </row>
    <row r="71" spans="1:9" ht="38.25" customHeight="1" x14ac:dyDescent="0.3">
      <c r="A71" s="46"/>
      <c r="B71" s="8" t="s">
        <v>35</v>
      </c>
      <c r="C71" s="24" t="s">
        <v>68</v>
      </c>
      <c r="D71" s="25" t="s">
        <v>45</v>
      </c>
      <c r="E71" s="25" t="s">
        <v>44</v>
      </c>
      <c r="F71" s="25" t="s">
        <v>15</v>
      </c>
      <c r="G71" s="4">
        <v>240</v>
      </c>
      <c r="H71" s="45">
        <f>'Приложение № 5'!K72</f>
        <v>2282220</v>
      </c>
      <c r="I71" s="45">
        <f>'Приложение № 5'!L72</f>
        <v>0</v>
      </c>
    </row>
    <row r="72" spans="1:9" ht="38.25" customHeight="1" x14ac:dyDescent="0.3">
      <c r="A72" s="46"/>
      <c r="B72" s="8" t="s">
        <v>75</v>
      </c>
      <c r="C72" s="24" t="s">
        <v>68</v>
      </c>
      <c r="D72" s="25" t="s">
        <v>76</v>
      </c>
      <c r="E72" s="25" t="s">
        <v>38</v>
      </c>
      <c r="F72" s="54" t="s">
        <v>11</v>
      </c>
      <c r="G72" s="16"/>
      <c r="H72" s="45">
        <f>H73</f>
        <v>5000</v>
      </c>
      <c r="I72" s="45">
        <v>0</v>
      </c>
    </row>
    <row r="73" spans="1:9" ht="38.25" customHeight="1" x14ac:dyDescent="0.3">
      <c r="A73" s="46"/>
      <c r="B73" s="8" t="s">
        <v>77</v>
      </c>
      <c r="C73" s="24" t="s">
        <v>68</v>
      </c>
      <c r="D73" s="25" t="s">
        <v>76</v>
      </c>
      <c r="E73" s="25" t="s">
        <v>44</v>
      </c>
      <c r="F73" s="54" t="s">
        <v>11</v>
      </c>
      <c r="G73" s="16"/>
      <c r="H73" s="45">
        <f>H74</f>
        <v>5000</v>
      </c>
      <c r="I73" s="45">
        <v>0</v>
      </c>
    </row>
    <row r="74" spans="1:9" ht="38.25" customHeight="1" x14ac:dyDescent="0.3">
      <c r="A74" s="46"/>
      <c r="B74" s="8" t="s">
        <v>37</v>
      </c>
      <c r="C74" s="24" t="s">
        <v>68</v>
      </c>
      <c r="D74" s="25" t="s">
        <v>76</v>
      </c>
      <c r="E74" s="25" t="s">
        <v>44</v>
      </c>
      <c r="F74" s="54" t="s">
        <v>78</v>
      </c>
      <c r="G74" s="16"/>
      <c r="H74" s="45">
        <f>H77+H75</f>
        <v>5000</v>
      </c>
      <c r="I74" s="45">
        <v>0</v>
      </c>
    </row>
    <row r="75" spans="1:9" ht="38.25" customHeight="1" x14ac:dyDescent="0.3">
      <c r="A75" s="46"/>
      <c r="B75" s="8" t="s">
        <v>42</v>
      </c>
      <c r="C75" s="24" t="s">
        <v>68</v>
      </c>
      <c r="D75" s="25" t="s">
        <v>76</v>
      </c>
      <c r="E75" s="25" t="s">
        <v>44</v>
      </c>
      <c r="F75" s="54" t="s">
        <v>15</v>
      </c>
      <c r="G75" s="16">
        <v>100</v>
      </c>
      <c r="H75" s="45">
        <f>'Приложение № 5'!K118</f>
        <v>3000</v>
      </c>
      <c r="I75" s="45">
        <v>0</v>
      </c>
    </row>
    <row r="76" spans="1:9" ht="38.25" customHeight="1" x14ac:dyDescent="0.3">
      <c r="A76" s="46"/>
      <c r="B76" s="8" t="s">
        <v>46</v>
      </c>
      <c r="C76" s="24" t="s">
        <v>68</v>
      </c>
      <c r="D76" s="25" t="s">
        <v>76</v>
      </c>
      <c r="E76" s="25" t="s">
        <v>44</v>
      </c>
      <c r="F76" s="54" t="s">
        <v>15</v>
      </c>
      <c r="G76" s="16">
        <v>120</v>
      </c>
      <c r="H76" s="45">
        <f>'Приложение № 5'!K119</f>
        <v>3000</v>
      </c>
      <c r="I76" s="45">
        <v>0</v>
      </c>
    </row>
    <row r="77" spans="1:9" ht="38.25" customHeight="1" x14ac:dyDescent="0.3">
      <c r="A77" s="46"/>
      <c r="B77" s="8" t="s">
        <v>36</v>
      </c>
      <c r="C77" s="24" t="s">
        <v>68</v>
      </c>
      <c r="D77" s="25" t="s">
        <v>76</v>
      </c>
      <c r="E77" s="25" t="s">
        <v>44</v>
      </c>
      <c r="F77" s="54" t="s">
        <v>15</v>
      </c>
      <c r="G77" s="16">
        <v>200</v>
      </c>
      <c r="H77" s="45">
        <f>H78</f>
        <v>2000</v>
      </c>
      <c r="I77" s="45">
        <v>0</v>
      </c>
    </row>
    <row r="78" spans="1:9" ht="38.25" customHeight="1" x14ac:dyDescent="0.3">
      <c r="A78" s="46"/>
      <c r="B78" s="8" t="s">
        <v>35</v>
      </c>
      <c r="C78" s="24" t="s">
        <v>68</v>
      </c>
      <c r="D78" s="25" t="s">
        <v>76</v>
      </c>
      <c r="E78" s="25" t="s">
        <v>44</v>
      </c>
      <c r="F78" s="54" t="s">
        <v>15</v>
      </c>
      <c r="G78" s="16">
        <v>240</v>
      </c>
      <c r="H78" s="45">
        <f>'Приложение № 5'!K121</f>
        <v>2000</v>
      </c>
      <c r="I78" s="45">
        <v>0</v>
      </c>
    </row>
    <row r="79" spans="1:9" ht="38.25" customHeight="1" x14ac:dyDescent="0.3">
      <c r="A79" s="46"/>
      <c r="B79" s="8" t="s">
        <v>111</v>
      </c>
      <c r="C79" s="24" t="s">
        <v>68</v>
      </c>
      <c r="D79" s="25" t="s">
        <v>112</v>
      </c>
      <c r="E79" s="25" t="s">
        <v>38</v>
      </c>
      <c r="F79" s="26" t="s">
        <v>11</v>
      </c>
      <c r="G79" s="4"/>
      <c r="H79" s="3">
        <f t="shared" ref="H79:I82" si="7">H80</f>
        <v>150000</v>
      </c>
      <c r="I79" s="2">
        <f t="shared" si="7"/>
        <v>0</v>
      </c>
    </row>
    <row r="80" spans="1:9" ht="38.25" customHeight="1" x14ac:dyDescent="0.3">
      <c r="A80" s="46"/>
      <c r="B80" s="8" t="s">
        <v>113</v>
      </c>
      <c r="C80" s="24" t="s">
        <v>68</v>
      </c>
      <c r="D80" s="25" t="s">
        <v>112</v>
      </c>
      <c r="E80" s="25" t="s">
        <v>44</v>
      </c>
      <c r="F80" s="26" t="s">
        <v>11</v>
      </c>
      <c r="G80" s="4"/>
      <c r="H80" s="3">
        <f t="shared" si="7"/>
        <v>150000</v>
      </c>
      <c r="I80" s="2">
        <f t="shared" si="7"/>
        <v>0</v>
      </c>
    </row>
    <row r="81" spans="1:9" ht="38.25" customHeight="1" x14ac:dyDescent="0.3">
      <c r="A81" s="46"/>
      <c r="B81" s="8" t="s">
        <v>37</v>
      </c>
      <c r="C81" s="24" t="s">
        <v>68</v>
      </c>
      <c r="D81" s="25" t="s">
        <v>112</v>
      </c>
      <c r="E81" s="25" t="s">
        <v>44</v>
      </c>
      <c r="F81" s="26" t="s">
        <v>15</v>
      </c>
      <c r="G81" s="4"/>
      <c r="H81" s="3">
        <f t="shared" si="7"/>
        <v>150000</v>
      </c>
      <c r="I81" s="2">
        <f t="shared" si="7"/>
        <v>0</v>
      </c>
    </row>
    <row r="82" spans="1:9" ht="38.25" customHeight="1" x14ac:dyDescent="0.3">
      <c r="A82" s="46"/>
      <c r="B82" s="56" t="s">
        <v>36</v>
      </c>
      <c r="C82" s="24" t="s">
        <v>68</v>
      </c>
      <c r="D82" s="25" t="s">
        <v>112</v>
      </c>
      <c r="E82" s="25" t="s">
        <v>44</v>
      </c>
      <c r="F82" s="26" t="s">
        <v>15</v>
      </c>
      <c r="G82" s="4">
        <v>200</v>
      </c>
      <c r="H82" s="3">
        <f t="shared" si="7"/>
        <v>150000</v>
      </c>
      <c r="I82" s="2">
        <f t="shared" si="7"/>
        <v>0</v>
      </c>
    </row>
    <row r="83" spans="1:9" ht="38.25" customHeight="1" x14ac:dyDescent="0.3">
      <c r="A83" s="46"/>
      <c r="B83" s="56" t="s">
        <v>35</v>
      </c>
      <c r="C83" s="24" t="s">
        <v>68</v>
      </c>
      <c r="D83" s="25" t="s">
        <v>112</v>
      </c>
      <c r="E83" s="25" t="s">
        <v>44</v>
      </c>
      <c r="F83" s="26" t="s">
        <v>15</v>
      </c>
      <c r="G83" s="4">
        <v>240</v>
      </c>
      <c r="H83" s="3">
        <v>150000</v>
      </c>
      <c r="I83" s="2">
        <v>0</v>
      </c>
    </row>
    <row r="84" spans="1:9" x14ac:dyDescent="0.3">
      <c r="A84" s="46"/>
      <c r="B84" s="67" t="s">
        <v>22</v>
      </c>
      <c r="C84" s="68"/>
      <c r="D84" s="68"/>
      <c r="E84" s="68"/>
      <c r="F84" s="68"/>
      <c r="G84" s="69"/>
      <c r="H84" s="45">
        <f>H15</f>
        <v>19303773.77</v>
      </c>
      <c r="I84" s="45">
        <f>I15</f>
        <v>6040346.5899999999</v>
      </c>
    </row>
  </sheetData>
  <mergeCells count="11">
    <mergeCell ref="F1:I1"/>
    <mergeCell ref="A6:I9"/>
    <mergeCell ref="B84:G8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Пользователь Windows</cp:lastModifiedBy>
  <cp:lastPrinted>2022-11-10T04:56:57Z</cp:lastPrinted>
  <dcterms:created xsi:type="dcterms:W3CDTF">2015-10-17T06:02:33Z</dcterms:created>
  <dcterms:modified xsi:type="dcterms:W3CDTF">2022-11-14T10:54:02Z</dcterms:modified>
</cp:coreProperties>
</file>